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HARED\Forensic Services\Trueblood\Trueblood Reports\Monthly preparation files-FOR REPORTS\2017\2017-3\Data\Appendices\"/>
    </mc:Choice>
  </mc:AlternateContent>
  <bookViews>
    <workbookView xWindow="720" yWindow="420" windowWidth="27555" windowHeight="12555" tabRatio="827"/>
  </bookViews>
  <sheets>
    <sheet name="Table " sheetId="9" r:id="rId1"/>
    <sheet name="ESH EVALS" sheetId="2" state="hidden" r:id="rId2"/>
    <sheet name="ESH INPAT" sheetId="3" state="hidden" r:id="rId3"/>
    <sheet name=" EVALUATIONS" sheetId="5" r:id="rId4"/>
    <sheet name="ESH REST" sheetId="4" state="hidden" r:id="rId5"/>
    <sheet name="RESTORATIONS" sheetId="6" r:id="rId6"/>
    <sheet name="MAPLE LANE" sheetId="7" r:id="rId7"/>
    <sheet name="YAKIMA" sheetId="8" r:id="rId8"/>
    <sheet name="OUTLIERS" sheetId="11" r:id="rId9"/>
    <sheet name="ORDER RECEIVED RATES" sheetId="10" r:id="rId10"/>
  </sheets>
  <definedNames>
    <definedName name="_xlnm._FilterDatabase" localSheetId="3" hidden="1">' EVALUATIONS'!$A$2:$U$366</definedName>
    <definedName name="_xlnm._FilterDatabase" localSheetId="1" hidden="1">'ESH EVALS'!$A$1:$V$79</definedName>
    <definedName name="_xlnm._FilterDatabase" localSheetId="5" hidden="1">RESTORATIONS!$A$2:$T$189</definedName>
    <definedName name="IDX" localSheetId="1">'ESH EVALS'!#REF!</definedName>
  </definedNames>
  <calcPr calcId="162913"/>
</workbook>
</file>

<file path=xl/calcChain.xml><?xml version="1.0" encoding="utf-8"?>
<calcChain xmlns="http://schemas.openxmlformats.org/spreadsheetml/2006/main">
  <c r="D219" i="9" l="1"/>
  <c r="E7" i="10" l="1"/>
  <c r="E6" i="10"/>
  <c r="E4" i="10"/>
  <c r="E5" i="10" l="1"/>
  <c r="D216" i="9"/>
  <c r="D215" i="9"/>
  <c r="D214" i="9"/>
  <c r="D213" i="9"/>
  <c r="D212" i="9"/>
  <c r="D211" i="9"/>
  <c r="D240" i="9"/>
  <c r="D239" i="9"/>
  <c r="D238" i="9"/>
  <c r="D237" i="9"/>
  <c r="D236" i="9"/>
  <c r="D235" i="9"/>
  <c r="D234" i="9"/>
  <c r="D233" i="9"/>
  <c r="M29" i="9"/>
  <c r="M30" i="9"/>
  <c r="M31" i="9"/>
  <c r="M32" i="9"/>
  <c r="M33" i="9"/>
  <c r="M55" i="9"/>
  <c r="M56" i="9"/>
  <c r="M57" i="9"/>
  <c r="M58" i="9"/>
  <c r="M59" i="9"/>
  <c r="M60" i="9"/>
  <c r="M61" i="9"/>
  <c r="M77" i="9"/>
  <c r="M78" i="9"/>
  <c r="M79" i="9"/>
  <c r="M80" i="9"/>
  <c r="M81" i="9"/>
  <c r="M82" i="9"/>
  <c r="M83" i="9"/>
  <c r="M109" i="9"/>
  <c r="M110" i="9"/>
  <c r="M111" i="9"/>
  <c r="M112" i="9"/>
  <c r="M113" i="9"/>
  <c r="M136" i="9"/>
  <c r="M137" i="9"/>
  <c r="M138" i="9"/>
  <c r="M139" i="9"/>
  <c r="M140" i="9"/>
  <c r="M141" i="9"/>
  <c r="M142" i="9"/>
  <c r="M158" i="9"/>
  <c r="M159" i="9"/>
  <c r="M160" i="9"/>
  <c r="M161" i="9"/>
  <c r="M162" i="9"/>
  <c r="M163" i="9"/>
  <c r="M164" i="9"/>
  <c r="D180" i="9"/>
  <c r="D181" i="9"/>
  <c r="D182" i="9"/>
  <c r="D183" i="9"/>
  <c r="D184" i="9"/>
  <c r="D185" i="9"/>
  <c r="D188" i="9"/>
  <c r="D189" i="9"/>
  <c r="D190" i="9"/>
  <c r="M190" i="9"/>
  <c r="D191" i="9"/>
  <c r="D192" i="9"/>
  <c r="M192" i="9"/>
  <c r="D193" i="9"/>
  <c r="M193" i="9"/>
  <c r="D194" i="9"/>
  <c r="M194" i="9"/>
  <c r="M216" i="9"/>
  <c r="D217" i="9"/>
  <c r="M217" i="9"/>
  <c r="D218" i="9"/>
  <c r="M218" i="9"/>
  <c r="D220" i="9"/>
  <c r="M220" i="9"/>
  <c r="D221" i="9"/>
  <c r="M221" i="9"/>
  <c r="D222" i="9"/>
  <c r="M222" i="9"/>
  <c r="M238" i="9"/>
  <c r="M239" i="9"/>
  <c r="M240" i="9"/>
  <c r="D242" i="9"/>
  <c r="M242" i="9"/>
  <c r="D243" i="9"/>
  <c r="M243" i="9"/>
  <c r="D244" i="9"/>
  <c r="M244" i="9"/>
</calcChain>
</file>

<file path=xl/sharedStrings.xml><?xml version="1.0" encoding="utf-8"?>
<sst xmlns="http://schemas.openxmlformats.org/spreadsheetml/2006/main" count="7617" uniqueCount="250">
  <si>
    <t>Analyst: Clint Catron</t>
  </si>
  <si>
    <t>Table1 Title: Competency Outpatient (Jail) Evaluations and Data Summary</t>
  </si>
  <si>
    <t>WESTERN STATE HOSPITAL</t>
  </si>
  <si>
    <t>Court Orders Signed</t>
  </si>
  <si>
    <t>Days from order signature to:</t>
  </si>
  <si>
    <t>Percent complete -
within 7 days</t>
  </si>
  <si>
    <t xml:space="preserve"> hospital receipt of order</t>
  </si>
  <si>
    <t>hospital receipt of discovery</t>
  </si>
  <si>
    <t>end of reporting month for incomplete referrals</t>
  </si>
  <si>
    <t>completion</t>
  </si>
  <si>
    <t>Average</t>
  </si>
  <si>
    <t>Median</t>
  </si>
  <si>
    <t>Jail-based Evaluation - 
7 day compliance</t>
  </si>
  <si>
    <t>APR. 2015</t>
  </si>
  <si>
    <t>MAY. 2015</t>
  </si>
  <si>
    <t>JUN. 2015</t>
  </si>
  <si>
    <t>JUL. 2015</t>
  </si>
  <si>
    <t>AUG. 2015</t>
  </si>
  <si>
    <t>SEP. 2015</t>
  </si>
  <si>
    <t>OCT. 2015</t>
  </si>
  <si>
    <t>NOV. 2015</t>
  </si>
  <si>
    <t>DEC. 2015</t>
  </si>
  <si>
    <t>JAN. 2016</t>
  </si>
  <si>
    <t>FEB. 2016</t>
  </si>
  <si>
    <t>MAR. 2016</t>
  </si>
  <si>
    <t>APR. 2016</t>
  </si>
  <si>
    <t>MAY. 2016</t>
  </si>
  <si>
    <t>JUN. 2016</t>
  </si>
  <si>
    <t>Jail-based Evaluation - 
14 day compliance</t>
  </si>
  <si>
    <t>within 14 days</t>
  </si>
  <si>
    <t>JUL. 2016</t>
  </si>
  <si>
    <t>AUG. 2016</t>
  </si>
  <si>
    <t>SEP. 2016</t>
  </si>
  <si>
    <t>OCT. 2016</t>
  </si>
  <si>
    <t>NOV. 2016</t>
  </si>
  <si>
    <t>DEC. 2016</t>
  </si>
  <si>
    <t>Table2 Title: Competency Inpatient Evaluations and Restorations with Data Summary</t>
  </si>
  <si>
    <t>Percent complete within 7 days of order</t>
  </si>
  <si>
    <t>Inpatient Evaluation</t>
  </si>
  <si>
    <t>Inpatient
Restoration</t>
  </si>
  <si>
    <t>EASTERN STATE HOSPITAL</t>
  </si>
  <si>
    <t>end of month for incomplete referrals</t>
  </si>
  <si>
    <t>TOTALS BOTH HOSPITALS</t>
  </si>
  <si>
    <t>Jail-based Evaluation</t>
  </si>
  <si>
    <t xml:space="preserve"> </t>
  </si>
  <si>
    <t>JAN. 2017</t>
  </si>
  <si>
    <t>JAIL</t>
  </si>
  <si>
    <t>Hospital</t>
  </si>
  <si>
    <t>Location</t>
  </si>
  <si>
    <t>Offense</t>
  </si>
  <si>
    <t>COMMENTS</t>
  </si>
  <si>
    <t>ESH</t>
  </si>
  <si>
    <t>.</t>
  </si>
  <si>
    <t>YAKIMA</t>
  </si>
  <si>
    <t>FELONY</t>
  </si>
  <si>
    <t>FAX</t>
  </si>
  <si>
    <t>police reports</t>
  </si>
  <si>
    <t>MISDEMEANOR</t>
  </si>
  <si>
    <t>Not Competent</t>
  </si>
  <si>
    <t>FRANKLIN</t>
  </si>
  <si>
    <t>SPOKANE</t>
  </si>
  <si>
    <t>PEND OREILLE</t>
  </si>
  <si>
    <t>Competent</t>
  </si>
  <si>
    <t>OKANOGAN</t>
  </si>
  <si>
    <t>BENTON</t>
  </si>
  <si>
    <t>Deferred</t>
  </si>
  <si>
    <t>CHELAN</t>
  </si>
  <si>
    <t>attorney not available</t>
  </si>
  <si>
    <t>ASOTIN</t>
  </si>
  <si>
    <t>WALLA WALLA</t>
  </si>
  <si>
    <t>KLICKITAT</t>
  </si>
  <si>
    <t>GRANT</t>
  </si>
  <si>
    <t>change from PR to JH</t>
  </si>
  <si>
    <t>defendant would not participate w/o attorney present</t>
  </si>
  <si>
    <t>KITTITAS</t>
  </si>
  <si>
    <t>Closed</t>
  </si>
  <si>
    <t>ADAMS</t>
  </si>
  <si>
    <t>14 D Eval Comp (TIC)</t>
  </si>
  <si>
    <t>Dismiss w/o Civil Eval</t>
  </si>
  <si>
    <t>Forensic Evaluation Report sent</t>
  </si>
  <si>
    <t>police reports - change from PR to JH</t>
  </si>
  <si>
    <t>INPATIENT</t>
  </si>
  <si>
    <t>ADMISSION</t>
  </si>
  <si>
    <t>Amended from inpatient to CEP</t>
  </si>
  <si>
    <t>requested an amended court order</t>
  </si>
  <si>
    <t>Class Member</t>
  </si>
  <si>
    <t>Referral ID</t>
  </si>
  <si>
    <t>Legal Authority</t>
  </si>
  <si>
    <t>County</t>
  </si>
  <si>
    <t>Completion Method or Incomplete</t>
  </si>
  <si>
    <t>Order Signed Date</t>
  </si>
  <si>
    <t>Order Received Date</t>
  </si>
  <si>
    <t># Days from Signed Order to Order Received Date</t>
  </si>
  <si>
    <t>Discovery Received Date</t>
  </si>
  <si>
    <t># Days from Signed Order to Discovery Date</t>
  </si>
  <si>
    <t>Medical Clearance Received Date</t>
  </si>
  <si>
    <t># Days from Order Signed to Medical Clearance Received Date</t>
  </si>
  <si>
    <t>Completion Date</t>
  </si>
  <si>
    <t>Completed:  # Days from Order Signed to Completion</t>
  </si>
  <si>
    <t>Reason for Delay if Completed &gt; 7 Days</t>
  </si>
  <si>
    <t>Incomplete:  # Days from Order Signed to End of Reporting Period</t>
  </si>
  <si>
    <t>Reason for Delay if incomplete and greater than 7 days</t>
  </si>
  <si>
    <t>JAIL_RTF</t>
  </si>
  <si>
    <t>WSH</t>
  </si>
  <si>
    <t>JAIL COMP EVAL</t>
  </si>
  <si>
    <t>KING</t>
  </si>
  <si>
    <t>FAXED</t>
  </si>
  <si>
    <t>N/A</t>
  </si>
  <si>
    <t>Evaluator availability for 7 days.</t>
  </si>
  <si>
    <t>SCORE REGIONAL JAIL</t>
  </si>
  <si>
    <t>ISLAND</t>
  </si>
  <si>
    <t>No Delay Recorded.</t>
  </si>
  <si>
    <t>ISLAND COUNTY JAIL</t>
  </si>
  <si>
    <t>PIERCE</t>
  </si>
  <si>
    <t>INCOMPLETE</t>
  </si>
  <si>
    <t>NISQUALLY JAIL</t>
  </si>
  <si>
    <t>CLARK</t>
  </si>
  <si>
    <t>CLARK COUNTY JAIL</t>
  </si>
  <si>
    <t>KING COUNTY JAIL</t>
  </si>
  <si>
    <t>CLALLAM</t>
  </si>
  <si>
    <t>CLALLAM COUNTY JAIL</t>
  </si>
  <si>
    <t>Attorney scheduling conflicts for 9 days.</t>
  </si>
  <si>
    <t>SNOHOMISH</t>
  </si>
  <si>
    <t>Attorney scheduling conflicts for 2 days.</t>
  </si>
  <si>
    <t>SNOHOMISH COUNTY JAIL</t>
  </si>
  <si>
    <t>LEWIS</t>
  </si>
  <si>
    <t>LEWIS COUNTY JAIL</t>
  </si>
  <si>
    <t>Attorney scheduling conflicts for 4 days.</t>
  </si>
  <si>
    <t>PIERCE COUNTY JAIL</t>
  </si>
  <si>
    <t>MALENG REGIONAL JUSTIC CENTER</t>
  </si>
  <si>
    <t>KITSAP</t>
  </si>
  <si>
    <t>KITSAP COUNTY JAIL</t>
  </si>
  <si>
    <t>WITHDRAWN</t>
  </si>
  <si>
    <t>TIC</t>
  </si>
  <si>
    <t>KENT CITY JAIL</t>
  </si>
  <si>
    <t>GRAYS HARBOR</t>
  </si>
  <si>
    <t>ABERDEEN JAIL</t>
  </si>
  <si>
    <t>Relevant discovery availability for 1 days.</t>
  </si>
  <si>
    <t>COWLITZ</t>
  </si>
  <si>
    <t>COWLITZ COUNTY JAIL</t>
  </si>
  <si>
    <t>WHATCOM</t>
  </si>
  <si>
    <t>WHATCOM COUNTY JAIL</t>
  </si>
  <si>
    <t>THURSTON</t>
  </si>
  <si>
    <t>Defendant would not cooperate with evaluation for 2 days.</t>
  </si>
  <si>
    <t>THURSTON COUNTY JAIL</t>
  </si>
  <si>
    <t>Attorney scheduling conflicts for 6 days.</t>
  </si>
  <si>
    <t>Attorney scheduling conflicts for 8 days.</t>
  </si>
  <si>
    <t>YAKIMA JAIL</t>
  </si>
  <si>
    <t>GRAYS HARBOR COUNTY JAIL</t>
  </si>
  <si>
    <t>Other patient cooperation problem for 3 days.</t>
  </si>
  <si>
    <t>Attorney scheduling conflicts for 5 days.</t>
  </si>
  <si>
    <t>Attorney scheduling conflicts for 7 days.</t>
  </si>
  <si>
    <t>HOSPITALIZED WHILE IN CUSTODY</t>
  </si>
  <si>
    <t>MASON</t>
  </si>
  <si>
    <t>MASON COUNTY JAIL</t>
  </si>
  <si>
    <t>Defendant would not cooperate with evaluation for 11 days.</t>
  </si>
  <si>
    <t>Requires amended court order for 2 days.</t>
  </si>
  <si>
    <t>Attorney scheduling conflicts for 1 days.</t>
  </si>
  <si>
    <t>Attorney scheduling conflicts for 6 days. &amp; Medical Record/Collateral Information for 3 days.</t>
  </si>
  <si>
    <t>ISSAQUAH CITY JAIL</t>
  </si>
  <si>
    <t>PUYALLUP CITY JAIL</t>
  </si>
  <si>
    <t>Attorney scheduling conflicts for 5 days. &amp; Medical Record/Collateral Information for 2 days.</t>
  </si>
  <si>
    <t>Relevant discovery availability for 7 days. &amp; Attorney scheduling conflicts for 5 days.</t>
  </si>
  <si>
    <t>EVAL CLOSED</t>
  </si>
  <si>
    <t>NCIC/Processing for 12 days.</t>
  </si>
  <si>
    <t>Other patient cooperation problem for 2 days.</t>
  </si>
  <si>
    <t>Attorney scheduling conflicts for 15 days.</t>
  </si>
  <si>
    <t>Attorney scheduling conflicts for 14 days. &amp; Medical Record/Collateral Information for 5 days.</t>
  </si>
  <si>
    <t>Medical Record/Collateral Information for 5 days. &amp; Attorney scheduling conflicts for 6 days.</t>
  </si>
  <si>
    <t>Attorney scheduling conflicts for 4 days. &amp; Medical Record/Collateral Information for 14 days. &amp; Attorney scheduling conflicts for 5 days.</t>
  </si>
  <si>
    <t>Interpreter scheduling conflicts for 6 days. &amp; Medical Record/Collateral Information for 5 days.</t>
  </si>
  <si>
    <t>Attorney scheduling conflicts for 14 days.</t>
  </si>
  <si>
    <t>Defendant would not cooperate with evaluation for 8 days.</t>
  </si>
  <si>
    <t>SKAGIT</t>
  </si>
  <si>
    <t>SKAGIT COUNTY JAIL</t>
  </si>
  <si>
    <t>Attorney scheduling conflicts for 3 days.</t>
  </si>
  <si>
    <t>Medical Record/Collateral Information for 13 days.</t>
  </si>
  <si>
    <t>Interpreter scheduling conflicts for 2 days. &amp; Medical Record/Collateral Information for 12 days.</t>
  </si>
  <si>
    <t>Attorney scheduling conflicts for 5 days. &amp; Relevant discovery availability for 4 days.</t>
  </si>
  <si>
    <t>Hospital staffing issues for 10 days.</t>
  </si>
  <si>
    <t>Medical Record/Collateral Information for 4 days.</t>
  </si>
  <si>
    <t>JEFFERSON</t>
  </si>
  <si>
    <t>JEFFERSON COUNTY JAIL</t>
  </si>
  <si>
    <t>LYNNWOOD JAIL</t>
  </si>
  <si>
    <t>WAHKIAKUM</t>
  </si>
  <si>
    <t>WAHKIAKUM JAIL</t>
  </si>
  <si>
    <t>Attorney scheduling conflicts for 13 days. &amp; Medical Record/Collateral Information for 13 days.</t>
  </si>
  <si>
    <t>FELON COMP EVAL</t>
  </si>
  <si>
    <t>FELONY CLASS B</t>
  </si>
  <si>
    <t>BED OFFERED</t>
  </si>
  <si>
    <t>CFS</t>
  </si>
  <si>
    <t>FELONY CLASS A</t>
  </si>
  <si>
    <t>FELONY CLASS C</t>
  </si>
  <si>
    <t>MISD COMP EVAL</t>
  </si>
  <si>
    <t>None.</t>
  </si>
  <si>
    <t>COMP RES FELONY</t>
  </si>
  <si>
    <t>COMP RES MISD</t>
  </si>
  <si>
    <t>CANCELLED</t>
  </si>
  <si>
    <t>MAPLE LANE</t>
  </si>
  <si>
    <t>PACIFIC</t>
  </si>
  <si>
    <t>SKAMANIA</t>
  </si>
  <si>
    <t>Was NO_MR_74_42712_IP, before mr# was assigned.</t>
  </si>
  <si>
    <t>Was NO_MR_66_42704_IP, before mr# was assigned.</t>
  </si>
  <si>
    <t>Data Sources: WSH - Forensic Evaluation Services (FES) modules in the Cache database provided by Al Bouvier; ESH -  MILO database provided by Yaroslav Trusevich</t>
  </si>
  <si>
    <t>Table Title: Individual-Level Jail-Based and Inpatient Evaluation Data for WSH and ESH</t>
  </si>
  <si>
    <t>Table Title: Individual-Level Competency Restoration Data for WSH and ESH</t>
  </si>
  <si>
    <t>Table Title: Individual-Level Competency Restoration Data for Maple Lane</t>
  </si>
  <si>
    <t>Table Title: Individual-Level Competency Restoration Data for Yakima</t>
  </si>
  <si>
    <t>Table Title: Number and Percent of Court Orders Received within Three Days of Order Sign Date</t>
  </si>
  <si>
    <t>Competency Service Type</t>
  </si>
  <si>
    <t>Jail Evaluation</t>
  </si>
  <si>
    <t>Inpatient Competency Service</t>
  </si>
  <si>
    <t>Restoration</t>
  </si>
  <si>
    <t>Total Number of Orders</t>
  </si>
  <si>
    <t>Number Received within 3 Days of Order Sign Date</t>
  </si>
  <si>
    <t>Percent Received within 3 Days of Order Sign Date</t>
  </si>
  <si>
    <t>Data Note: Inpatient Competency Service includes inpatient evaluation and restoration.</t>
  </si>
  <si>
    <t>Purpose of Report: Trueblood Draft March Report (January Data)</t>
  </si>
  <si>
    <t>Date of Report: 3/7/2017</t>
  </si>
  <si>
    <t>REST</t>
  </si>
  <si>
    <t>Table Title: Individual-Level Outlier Cases</t>
  </si>
  <si>
    <t>Data Note: The inpatient restoration data for WSH includes those referrals that are admitted to Maple Lane and Yakima.</t>
  </si>
  <si>
    <t>Data Note: The inpatient restoration totals include those referrals that are admitted to Maple Lane and Yakima.</t>
  </si>
  <si>
    <t>COMMENTS/delay</t>
  </si>
  <si>
    <t>unknown</t>
  </si>
  <si>
    <t>FAXED 1/23/17</t>
  </si>
  <si>
    <t>FAXED 1/25/17</t>
  </si>
  <si>
    <t>FAXED 2/1/17</t>
  </si>
  <si>
    <t>FAXED 1/20/17, MEDICAL RECORDS 1/11/17-1/13/17</t>
  </si>
  <si>
    <t>FAXED 2/7/17, ATTORNEY 1/23/17-2/3/17, RELEASED FROM CUSTODY 1/11/17-1/23/17</t>
  </si>
  <si>
    <t>FAXED 1/30/17</t>
  </si>
  <si>
    <t>FAXED 1/19/17, MEDICAL RECORDS 1/17/17-1/19/17</t>
  </si>
  <si>
    <t>FAXED 1/25/17, MED RECORDS 1/12/17-1/24/17, INTERP. 1/10/17-1/12/17</t>
  </si>
  <si>
    <t>FAXED 3/7/17, MED RECORDS 1/27/17-2/9/17, ATTNY. 1/5/17-1/27/17</t>
  </si>
  <si>
    <t>FAXED 2/8/17, MED RECORDS 1/3/17-2/6/17,ATTN. 12/28/16-1/3/17</t>
  </si>
  <si>
    <t>BO 2/17/17</t>
  </si>
  <si>
    <t>BO 2/10/17</t>
  </si>
  <si>
    <t>BO 2/16/17</t>
  </si>
  <si>
    <t>BO 2/13/17</t>
  </si>
  <si>
    <t>BO 2/15/17</t>
  </si>
  <si>
    <t>BO 2/6/17</t>
  </si>
  <si>
    <t>BO 2/14/17</t>
  </si>
  <si>
    <t>BO 2/2/17</t>
  </si>
  <si>
    <t>CANCELLED 2/10/17</t>
  </si>
  <si>
    <t>BO 2/8/17</t>
  </si>
  <si>
    <t>BO 2/23/17</t>
  </si>
  <si>
    <t>BO 2/22/17</t>
  </si>
  <si>
    <t>BO 2/21/17</t>
  </si>
  <si>
    <t>FAXED 2/13/17, INTERPRETER 1/31/17-2/9/17</t>
  </si>
  <si>
    <t>BO 2/9/17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</si>
</sst>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0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otted">
        <color indexed="64"/>
      </bottom>
      <diagonal/>
    </border>
  </borders>
  <cellStyleXfs count="5">
    <xf numFmtId="0" fontId="0" fillId="0" borderId="0"/>
    <xf numFmtId="0" fontId="6" fillId="0" borderId="0"/>
    <xf numFmtId="0" fontId="6" fillId="0" borderId="0"/>
    <xf numFmtId="0" fontId="6" fillId="0" borderId="0"/>
    <xf numFmtId="0" fontId="7" fillId="0" borderId="0"/>
  </cellStyleXfs>
  <cellXfs count="28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vertical="center" wrapText="1"/>
    </xf>
    <xf numFmtId="0" fontId="5" fillId="0" borderId="22" xfId="0" applyFont="1" applyFill="1" applyBorder="1" applyAlignment="1">
      <alignment horizontal="center" vertical="center"/>
    </xf>
    <xf numFmtId="164" fontId="5" fillId="0" borderId="23" xfId="0" applyNumberFormat="1" applyFont="1" applyFill="1" applyBorder="1" applyAlignment="1">
      <alignment horizontal="center" vertical="center"/>
    </xf>
    <xf numFmtId="164" fontId="5" fillId="0" borderId="21" xfId="0" applyNumberFormat="1" applyFont="1" applyFill="1" applyBorder="1" applyAlignment="1">
      <alignment horizontal="center" vertical="center"/>
    </xf>
    <xf numFmtId="164" fontId="5" fillId="0" borderId="24" xfId="0" applyNumberFormat="1" applyFont="1" applyFill="1" applyBorder="1" applyAlignment="1">
      <alignment horizontal="center" vertical="center"/>
    </xf>
    <xf numFmtId="164" fontId="5" fillId="0" borderId="25" xfId="0" applyNumberFormat="1" applyFont="1" applyFill="1" applyBorder="1" applyAlignment="1">
      <alignment horizontal="center" vertical="center"/>
    </xf>
    <xf numFmtId="164" fontId="5" fillId="0" borderId="26" xfId="0" applyNumberFormat="1" applyFont="1" applyFill="1" applyBorder="1" applyAlignment="1">
      <alignment horizontal="center" vertical="center"/>
    </xf>
    <xf numFmtId="164" fontId="5" fillId="0" borderId="27" xfId="0" applyNumberFormat="1" applyFont="1" applyFill="1" applyBorder="1" applyAlignment="1">
      <alignment horizontal="center" vertical="center"/>
    </xf>
    <xf numFmtId="9" fontId="5" fillId="0" borderId="22" xfId="0" applyNumberFormat="1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vertical="center" wrapText="1"/>
    </xf>
    <xf numFmtId="0" fontId="5" fillId="0" borderId="29" xfId="0" applyFont="1" applyFill="1" applyBorder="1" applyAlignment="1">
      <alignment horizontal="center" vertical="center"/>
    </xf>
    <xf numFmtId="164" fontId="5" fillId="0" borderId="30" xfId="0" applyNumberFormat="1" applyFont="1" applyFill="1" applyBorder="1" applyAlignment="1">
      <alignment horizontal="center" vertical="center"/>
    </xf>
    <xf numFmtId="164" fontId="5" fillId="0" borderId="28" xfId="0" applyNumberFormat="1" applyFont="1" applyFill="1" applyBorder="1" applyAlignment="1">
      <alignment horizontal="center" vertical="center"/>
    </xf>
    <xf numFmtId="164" fontId="5" fillId="0" borderId="31" xfId="0" applyNumberFormat="1" applyFont="1" applyFill="1" applyBorder="1" applyAlignment="1">
      <alignment horizontal="center" vertical="center"/>
    </xf>
    <xf numFmtId="164" fontId="5" fillId="0" borderId="32" xfId="0" applyNumberFormat="1" applyFont="1" applyFill="1" applyBorder="1" applyAlignment="1">
      <alignment horizontal="center" vertical="center"/>
    </xf>
    <xf numFmtId="164" fontId="5" fillId="0" borderId="33" xfId="0" applyNumberFormat="1" applyFont="1" applyFill="1" applyBorder="1" applyAlignment="1">
      <alignment horizontal="center" vertical="center"/>
    </xf>
    <xf numFmtId="164" fontId="5" fillId="0" borderId="34" xfId="0" applyNumberFormat="1" applyFont="1" applyFill="1" applyBorder="1" applyAlignment="1">
      <alignment horizontal="center" vertical="center"/>
    </xf>
    <xf numFmtId="9" fontId="5" fillId="0" borderId="29" xfId="0" applyNumberFormat="1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vertical="center" wrapText="1"/>
    </xf>
    <xf numFmtId="0" fontId="5" fillId="0" borderId="36" xfId="0" applyFont="1" applyFill="1" applyBorder="1" applyAlignment="1">
      <alignment horizontal="center" vertical="center"/>
    </xf>
    <xf numFmtId="164" fontId="5" fillId="0" borderId="37" xfId="0" applyNumberFormat="1" applyFont="1" applyFill="1" applyBorder="1" applyAlignment="1">
      <alignment horizontal="center" vertical="center"/>
    </xf>
    <xf numFmtId="164" fontId="5" fillId="0" borderId="35" xfId="0" applyNumberFormat="1" applyFont="1" applyFill="1" applyBorder="1" applyAlignment="1">
      <alignment horizontal="center" vertical="center"/>
    </xf>
    <xf numFmtId="164" fontId="5" fillId="0" borderId="38" xfId="0" applyNumberFormat="1" applyFont="1" applyFill="1" applyBorder="1" applyAlignment="1">
      <alignment horizontal="center" vertical="center"/>
    </xf>
    <xf numFmtId="164" fontId="5" fillId="0" borderId="39" xfId="0" applyNumberFormat="1" applyFont="1" applyFill="1" applyBorder="1" applyAlignment="1">
      <alignment horizontal="center" vertical="center"/>
    </xf>
    <xf numFmtId="164" fontId="5" fillId="0" borderId="40" xfId="0" applyNumberFormat="1" applyFont="1" applyFill="1" applyBorder="1" applyAlignment="1">
      <alignment horizontal="center" vertical="center"/>
    </xf>
    <xf numFmtId="164" fontId="5" fillId="0" borderId="41" xfId="0" applyNumberFormat="1" applyFont="1" applyFill="1" applyBorder="1" applyAlignment="1">
      <alignment horizontal="center" vertical="center"/>
    </xf>
    <xf numFmtId="9" fontId="5" fillId="0" borderId="36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center" vertical="center"/>
    </xf>
    <xf numFmtId="164" fontId="5" fillId="0" borderId="42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164" fontId="5" fillId="0" borderId="43" xfId="0" applyNumberFormat="1" applyFont="1" applyFill="1" applyBorder="1" applyAlignment="1">
      <alignment horizontal="center" vertical="center"/>
    </xf>
    <xf numFmtId="164" fontId="5" fillId="0" borderId="44" xfId="0" applyNumberFormat="1" applyFont="1" applyFill="1" applyBorder="1" applyAlignment="1">
      <alignment horizontal="center" vertical="center"/>
    </xf>
    <xf numFmtId="164" fontId="5" fillId="0" borderId="45" xfId="0" applyNumberFormat="1" applyFont="1" applyFill="1" applyBorder="1" applyAlignment="1">
      <alignment horizontal="center" vertical="center"/>
    </xf>
    <xf numFmtId="164" fontId="5" fillId="0" borderId="46" xfId="0" applyNumberFormat="1" applyFont="1" applyFill="1" applyBorder="1" applyAlignment="1">
      <alignment horizontal="center" vertical="center"/>
    </xf>
    <xf numFmtId="9" fontId="5" fillId="0" borderId="11" xfId="0" applyNumberFormat="1" applyFont="1" applyFill="1" applyBorder="1" applyAlignment="1">
      <alignment horizontal="center" vertical="center"/>
    </xf>
    <xf numFmtId="1" fontId="0" fillId="0" borderId="0" xfId="0" applyNumberFormat="1"/>
    <xf numFmtId="164" fontId="0" fillId="0" borderId="0" xfId="0" applyNumberFormat="1"/>
    <xf numFmtId="0" fontId="5" fillId="0" borderId="29" xfId="0" applyFont="1" applyFill="1" applyBorder="1" applyAlignment="1">
      <alignment vertical="center" wrapText="1"/>
    </xf>
    <xf numFmtId="164" fontId="5" fillId="0" borderId="47" xfId="0" applyNumberFormat="1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vertical="center" wrapText="1"/>
    </xf>
    <xf numFmtId="0" fontId="5" fillId="0" borderId="49" xfId="0" applyFont="1" applyFill="1" applyBorder="1" applyAlignment="1">
      <alignment vertical="center" wrapText="1"/>
    </xf>
    <xf numFmtId="0" fontId="5" fillId="0" borderId="50" xfId="0" applyFont="1" applyFill="1" applyBorder="1" applyAlignment="1">
      <alignment horizontal="center" vertical="center"/>
    </xf>
    <xf numFmtId="164" fontId="5" fillId="0" borderId="51" xfId="0" applyNumberFormat="1" applyFont="1" applyFill="1" applyBorder="1" applyAlignment="1">
      <alignment horizontal="center" vertical="center"/>
    </xf>
    <xf numFmtId="164" fontId="5" fillId="0" borderId="52" xfId="0" applyNumberFormat="1" applyFont="1" applyFill="1" applyBorder="1" applyAlignment="1">
      <alignment horizontal="center" vertical="center"/>
    </xf>
    <xf numFmtId="164" fontId="5" fillId="0" borderId="53" xfId="0" applyNumberFormat="1" applyFont="1" applyFill="1" applyBorder="1" applyAlignment="1">
      <alignment horizontal="center" vertical="center"/>
    </xf>
    <xf numFmtId="164" fontId="5" fillId="0" borderId="54" xfId="0" applyNumberFormat="1" applyFont="1" applyFill="1" applyBorder="1" applyAlignment="1">
      <alignment horizontal="center" vertical="center"/>
    </xf>
    <xf numFmtId="164" fontId="5" fillId="0" borderId="55" xfId="0" applyNumberFormat="1" applyFont="1" applyFill="1" applyBorder="1" applyAlignment="1">
      <alignment horizontal="center" vertical="center"/>
    </xf>
    <xf numFmtId="164" fontId="5" fillId="0" borderId="56" xfId="0" applyNumberFormat="1" applyFont="1" applyFill="1" applyBorder="1" applyAlignment="1">
      <alignment horizontal="center" vertical="center"/>
    </xf>
    <xf numFmtId="9" fontId="5" fillId="0" borderId="50" xfId="0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center" vertical="center"/>
    </xf>
    <xf numFmtId="0" fontId="3" fillId="0" borderId="61" xfId="0" applyFont="1" applyFill="1" applyBorder="1" applyAlignment="1">
      <alignment horizontal="center" vertical="center" wrapText="1"/>
    </xf>
    <xf numFmtId="0" fontId="3" fillId="0" borderId="62" xfId="0" applyFont="1" applyFill="1" applyBorder="1" applyAlignment="1">
      <alignment horizontal="center" vertical="center" wrapText="1"/>
    </xf>
    <xf numFmtId="0" fontId="3" fillId="0" borderId="63" xfId="0" applyFont="1" applyFill="1" applyBorder="1" applyAlignment="1">
      <alignment horizontal="center" vertical="center" wrapText="1"/>
    </xf>
    <xf numFmtId="0" fontId="3" fillId="0" borderId="64" xfId="0" applyFont="1" applyFill="1" applyBorder="1" applyAlignment="1">
      <alignment horizontal="center" vertical="center" wrapText="1"/>
    </xf>
    <xf numFmtId="0" fontId="3" fillId="0" borderId="65" xfId="0" applyFont="1" applyFill="1" applyBorder="1" applyAlignment="1">
      <alignment horizontal="center" vertical="center" wrapText="1"/>
    </xf>
    <xf numFmtId="9" fontId="3" fillId="0" borderId="19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5" borderId="21" xfId="0" applyFont="1" applyFill="1" applyBorder="1" applyAlignment="1">
      <alignment vertical="center" wrapText="1"/>
    </xf>
    <xf numFmtId="0" fontId="5" fillId="5" borderId="22" xfId="0" applyFont="1" applyFill="1" applyBorder="1" applyAlignment="1">
      <alignment horizontal="center" vertical="center"/>
    </xf>
    <xf numFmtId="164" fontId="5" fillId="5" borderId="23" xfId="0" applyNumberFormat="1" applyFont="1" applyFill="1" applyBorder="1" applyAlignment="1">
      <alignment horizontal="center" vertical="center"/>
    </xf>
    <xf numFmtId="164" fontId="5" fillId="5" borderId="21" xfId="0" applyNumberFormat="1" applyFont="1" applyFill="1" applyBorder="1" applyAlignment="1">
      <alignment horizontal="center" vertical="center"/>
    </xf>
    <xf numFmtId="164" fontId="5" fillId="5" borderId="24" xfId="0" applyNumberFormat="1" applyFont="1" applyFill="1" applyBorder="1" applyAlignment="1">
      <alignment horizontal="center" vertical="center"/>
    </xf>
    <xf numFmtId="164" fontId="5" fillId="5" borderId="25" xfId="0" applyNumberFormat="1" applyFont="1" applyFill="1" applyBorder="1" applyAlignment="1">
      <alignment horizontal="center" vertical="center"/>
    </xf>
    <xf numFmtId="164" fontId="5" fillId="5" borderId="26" xfId="0" applyNumberFormat="1" applyFont="1" applyFill="1" applyBorder="1" applyAlignment="1">
      <alignment horizontal="center" vertical="center"/>
    </xf>
    <xf numFmtId="164" fontId="5" fillId="5" borderId="27" xfId="0" applyNumberFormat="1" applyFont="1" applyFill="1" applyBorder="1" applyAlignment="1">
      <alignment horizontal="center" vertical="center"/>
    </xf>
    <xf numFmtId="9" fontId="5" fillId="5" borderId="22" xfId="0" applyNumberFormat="1" applyFont="1" applyFill="1" applyBorder="1" applyAlignment="1">
      <alignment horizontal="center" vertical="center"/>
    </xf>
    <xf numFmtId="0" fontId="5" fillId="5" borderId="28" xfId="0" applyFont="1" applyFill="1" applyBorder="1" applyAlignment="1">
      <alignment vertical="center" wrapText="1"/>
    </xf>
    <xf numFmtId="0" fontId="5" fillId="5" borderId="36" xfId="0" applyFont="1" applyFill="1" applyBorder="1" applyAlignment="1">
      <alignment horizontal="center" vertical="center"/>
    </xf>
    <xf numFmtId="164" fontId="5" fillId="5" borderId="37" xfId="0" applyNumberFormat="1" applyFont="1" applyFill="1" applyBorder="1" applyAlignment="1">
      <alignment horizontal="center" vertical="center"/>
    </xf>
    <xf numFmtId="164" fontId="5" fillId="5" borderId="35" xfId="0" applyNumberFormat="1" applyFont="1" applyFill="1" applyBorder="1" applyAlignment="1">
      <alignment horizontal="center" vertical="center"/>
    </xf>
    <xf numFmtId="164" fontId="5" fillId="5" borderId="38" xfId="0" applyNumberFormat="1" applyFont="1" applyFill="1" applyBorder="1" applyAlignment="1">
      <alignment horizontal="center" vertical="center"/>
    </xf>
    <xf numFmtId="164" fontId="5" fillId="5" borderId="39" xfId="0" applyNumberFormat="1" applyFont="1" applyFill="1" applyBorder="1" applyAlignment="1">
      <alignment horizontal="center" vertical="center"/>
    </xf>
    <xf numFmtId="164" fontId="5" fillId="5" borderId="40" xfId="0" applyNumberFormat="1" applyFont="1" applyFill="1" applyBorder="1" applyAlignment="1">
      <alignment horizontal="center" vertical="center"/>
    </xf>
    <xf numFmtId="164" fontId="5" fillId="5" borderId="41" xfId="0" applyNumberFormat="1" applyFont="1" applyFill="1" applyBorder="1" applyAlignment="1">
      <alignment horizontal="center" vertical="center"/>
    </xf>
    <xf numFmtId="9" fontId="5" fillId="5" borderId="36" xfId="0" applyNumberFormat="1" applyFont="1" applyFill="1" applyBorder="1" applyAlignment="1">
      <alignment horizontal="center" vertical="center"/>
    </xf>
    <xf numFmtId="0" fontId="5" fillId="5" borderId="29" xfId="0" applyFont="1" applyFill="1" applyBorder="1" applyAlignment="1">
      <alignment horizontal="center" vertical="center"/>
    </xf>
    <xf numFmtId="164" fontId="5" fillId="5" borderId="30" xfId="0" applyNumberFormat="1" applyFont="1" applyFill="1" applyBorder="1" applyAlignment="1">
      <alignment horizontal="center" vertical="center"/>
    </xf>
    <xf numFmtId="164" fontId="5" fillId="5" borderId="28" xfId="0" applyNumberFormat="1" applyFont="1" applyFill="1" applyBorder="1" applyAlignment="1">
      <alignment horizontal="center" vertical="center"/>
    </xf>
    <xf numFmtId="164" fontId="5" fillId="5" borderId="31" xfId="0" applyNumberFormat="1" applyFont="1" applyFill="1" applyBorder="1" applyAlignment="1">
      <alignment horizontal="center" vertical="center"/>
    </xf>
    <xf numFmtId="164" fontId="5" fillId="5" borderId="32" xfId="0" applyNumberFormat="1" applyFont="1" applyFill="1" applyBorder="1" applyAlignment="1">
      <alignment horizontal="center" vertical="center"/>
    </xf>
    <xf numFmtId="164" fontId="5" fillId="5" borderId="33" xfId="0" applyNumberFormat="1" applyFont="1" applyFill="1" applyBorder="1" applyAlignment="1">
      <alignment horizontal="center" vertical="center"/>
    </xf>
    <xf numFmtId="164" fontId="5" fillId="5" borderId="34" xfId="0" applyNumberFormat="1" applyFont="1" applyFill="1" applyBorder="1" applyAlignment="1">
      <alignment horizontal="center" vertical="center"/>
    </xf>
    <xf numFmtId="9" fontId="5" fillId="5" borderId="29" xfId="0" applyNumberFormat="1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164" fontId="5" fillId="5" borderId="42" xfId="0" applyNumberFormat="1" applyFont="1" applyFill="1" applyBorder="1" applyAlignment="1">
      <alignment horizontal="center" vertical="center"/>
    </xf>
    <xf numFmtId="164" fontId="5" fillId="5" borderId="0" xfId="0" applyNumberFormat="1" applyFont="1" applyFill="1" applyBorder="1" applyAlignment="1">
      <alignment horizontal="center" vertical="center"/>
    </xf>
    <xf numFmtId="164" fontId="5" fillId="5" borderId="43" xfId="0" applyNumberFormat="1" applyFont="1" applyFill="1" applyBorder="1" applyAlignment="1">
      <alignment horizontal="center" vertical="center"/>
    </xf>
    <xf numFmtId="164" fontId="5" fillId="5" borderId="44" xfId="0" applyNumberFormat="1" applyFont="1" applyFill="1" applyBorder="1" applyAlignment="1">
      <alignment horizontal="center" vertical="center"/>
    </xf>
    <xf numFmtId="164" fontId="5" fillId="5" borderId="45" xfId="0" applyNumberFormat="1" applyFont="1" applyFill="1" applyBorder="1" applyAlignment="1">
      <alignment horizontal="center" vertical="center"/>
    </xf>
    <xf numFmtId="164" fontId="5" fillId="5" borderId="46" xfId="0" applyNumberFormat="1" applyFont="1" applyFill="1" applyBorder="1" applyAlignment="1">
      <alignment horizontal="center" vertical="center"/>
    </xf>
    <xf numFmtId="9" fontId="5" fillId="5" borderId="11" xfId="0" applyNumberFormat="1" applyFont="1" applyFill="1" applyBorder="1" applyAlignment="1">
      <alignment horizontal="center" vertical="center"/>
    </xf>
    <xf numFmtId="0" fontId="5" fillId="5" borderId="35" xfId="0" applyFont="1" applyFill="1" applyBorder="1" applyAlignment="1">
      <alignment vertical="center" wrapText="1"/>
    </xf>
    <xf numFmtId="0" fontId="5" fillId="5" borderId="0" xfId="0" applyFont="1" applyFill="1" applyBorder="1" applyAlignment="1">
      <alignment vertical="center" wrapText="1"/>
    </xf>
    <xf numFmtId="0" fontId="5" fillId="5" borderId="29" xfId="0" applyFont="1" applyFill="1" applyBorder="1" applyAlignment="1">
      <alignment vertical="center" wrapText="1"/>
    </xf>
    <xf numFmtId="0" fontId="5" fillId="5" borderId="48" xfId="0" applyFont="1" applyFill="1" applyBorder="1" applyAlignment="1">
      <alignment vertical="center" wrapText="1"/>
    </xf>
    <xf numFmtId="0" fontId="4" fillId="4" borderId="50" xfId="0" applyFont="1" applyFill="1" applyBorder="1" applyAlignment="1">
      <alignment horizontal="center" vertical="center"/>
    </xf>
    <xf numFmtId="164" fontId="4" fillId="4" borderId="51" xfId="0" applyNumberFormat="1" applyFont="1" applyFill="1" applyBorder="1" applyAlignment="1">
      <alignment horizontal="center" vertical="center"/>
    </xf>
    <xf numFmtId="164" fontId="4" fillId="4" borderId="52" xfId="0" applyNumberFormat="1" applyFont="1" applyFill="1" applyBorder="1" applyAlignment="1">
      <alignment horizontal="center" vertical="center"/>
    </xf>
    <xf numFmtId="164" fontId="4" fillId="4" borderId="53" xfId="0" applyNumberFormat="1" applyFont="1" applyFill="1" applyBorder="1" applyAlignment="1">
      <alignment horizontal="center" vertical="center"/>
    </xf>
    <xf numFmtId="164" fontId="4" fillId="4" borderId="54" xfId="0" applyNumberFormat="1" applyFont="1" applyFill="1" applyBorder="1" applyAlignment="1">
      <alignment horizontal="center" vertical="center"/>
    </xf>
    <xf numFmtId="164" fontId="4" fillId="4" borderId="55" xfId="0" applyNumberFormat="1" applyFont="1" applyFill="1" applyBorder="1" applyAlignment="1">
      <alignment horizontal="center" vertical="center"/>
    </xf>
    <xf numFmtId="164" fontId="4" fillId="4" borderId="56" xfId="0" applyNumberFormat="1" applyFont="1" applyFill="1" applyBorder="1" applyAlignment="1">
      <alignment horizontal="center" vertical="center"/>
    </xf>
    <xf numFmtId="9" fontId="4" fillId="4" borderId="50" xfId="0" applyNumberFormat="1" applyFont="1" applyFill="1" applyBorder="1" applyAlignment="1">
      <alignment horizontal="center" vertical="center"/>
    </xf>
    <xf numFmtId="0" fontId="5" fillId="0" borderId="69" xfId="0" applyFont="1" applyFill="1" applyBorder="1" applyAlignment="1">
      <alignment vertical="center" wrapText="1"/>
    </xf>
    <xf numFmtId="0" fontId="5" fillId="0" borderId="70" xfId="0" applyFont="1" applyFill="1" applyBorder="1" applyAlignment="1">
      <alignment horizontal="center" vertical="center"/>
    </xf>
    <xf numFmtId="164" fontId="5" fillId="0" borderId="71" xfId="0" applyNumberFormat="1" applyFont="1" applyFill="1" applyBorder="1" applyAlignment="1">
      <alignment horizontal="center" vertical="center"/>
    </xf>
    <xf numFmtId="164" fontId="5" fillId="0" borderId="69" xfId="0" applyNumberFormat="1" applyFont="1" applyFill="1" applyBorder="1" applyAlignment="1">
      <alignment horizontal="center" vertical="center"/>
    </xf>
    <xf numFmtId="164" fontId="5" fillId="0" borderId="72" xfId="0" applyNumberFormat="1" applyFont="1" applyFill="1" applyBorder="1" applyAlignment="1">
      <alignment horizontal="center" vertical="center"/>
    </xf>
    <xf numFmtId="164" fontId="5" fillId="0" borderId="73" xfId="0" applyNumberFormat="1" applyFont="1" applyFill="1" applyBorder="1" applyAlignment="1">
      <alignment horizontal="center" vertical="center"/>
    </xf>
    <xf numFmtId="164" fontId="5" fillId="0" borderId="74" xfId="0" applyNumberFormat="1" applyFont="1" applyFill="1" applyBorder="1" applyAlignment="1">
      <alignment horizontal="center" vertical="center"/>
    </xf>
    <xf numFmtId="164" fontId="5" fillId="0" borderId="75" xfId="0" applyNumberFormat="1" applyFont="1" applyFill="1" applyBorder="1" applyAlignment="1">
      <alignment horizontal="center" vertical="center"/>
    </xf>
    <xf numFmtId="9" fontId="5" fillId="0" borderId="70" xfId="0" applyNumberFormat="1" applyFont="1" applyFill="1" applyBorder="1" applyAlignment="1">
      <alignment horizontal="center" vertical="center"/>
    </xf>
    <xf numFmtId="164" fontId="5" fillId="0" borderId="76" xfId="0" applyNumberFormat="1" applyFont="1" applyFill="1" applyBorder="1" applyAlignment="1">
      <alignment horizontal="center" vertical="center"/>
    </xf>
    <xf numFmtId="164" fontId="5" fillId="0" borderId="77" xfId="0" applyNumberFormat="1" applyFont="1" applyFill="1" applyBorder="1" applyAlignment="1">
      <alignment horizontal="center" vertical="center"/>
    </xf>
    <xf numFmtId="164" fontId="5" fillId="0" borderId="78" xfId="0" applyNumberFormat="1" applyFont="1" applyFill="1" applyBorder="1" applyAlignment="1">
      <alignment horizontal="center" vertical="center"/>
    </xf>
    <xf numFmtId="0" fontId="5" fillId="0" borderId="79" xfId="0" applyFont="1" applyFill="1" applyBorder="1" applyAlignment="1">
      <alignment vertical="center" wrapText="1"/>
    </xf>
    <xf numFmtId="164" fontId="5" fillId="0" borderId="80" xfId="0" applyNumberFormat="1" applyFont="1" applyFill="1" applyBorder="1" applyAlignment="1">
      <alignment horizontal="center" vertical="center"/>
    </xf>
    <xf numFmtId="164" fontId="5" fillId="0" borderId="48" xfId="0" applyNumberFormat="1" applyFont="1" applyFill="1" applyBorder="1" applyAlignment="1">
      <alignment horizontal="center" vertical="center"/>
    </xf>
    <xf numFmtId="0" fontId="5" fillId="0" borderId="8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9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164" fontId="3" fillId="0" borderId="0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Fill="1" applyBorder="1"/>
    <xf numFmtId="1" fontId="0" fillId="0" borderId="0" xfId="0" applyNumberFormat="1" applyFill="1" applyBorder="1"/>
    <xf numFmtId="164" fontId="5" fillId="0" borderId="83" xfId="0" applyNumberFormat="1" applyFont="1" applyFill="1" applyBorder="1" applyAlignment="1">
      <alignment horizontal="center" vertical="center"/>
    </xf>
    <xf numFmtId="0" fontId="5" fillId="5" borderId="69" xfId="0" applyFont="1" applyFill="1" applyBorder="1" applyAlignment="1">
      <alignment vertical="center" wrapText="1"/>
    </xf>
    <xf numFmtId="0" fontId="5" fillId="5" borderId="70" xfId="0" applyFont="1" applyFill="1" applyBorder="1" applyAlignment="1">
      <alignment horizontal="center" vertical="center"/>
    </xf>
    <xf numFmtId="164" fontId="5" fillId="5" borderId="71" xfId="0" applyNumberFormat="1" applyFont="1" applyFill="1" applyBorder="1" applyAlignment="1">
      <alignment horizontal="center" vertical="center"/>
    </xf>
    <xf numFmtId="164" fontId="5" fillId="5" borderId="69" xfId="0" applyNumberFormat="1" applyFont="1" applyFill="1" applyBorder="1" applyAlignment="1">
      <alignment horizontal="center" vertical="center"/>
    </xf>
    <xf numFmtId="164" fontId="5" fillId="5" borderId="72" xfId="0" applyNumberFormat="1" applyFont="1" applyFill="1" applyBorder="1" applyAlignment="1">
      <alignment horizontal="center" vertical="center"/>
    </xf>
    <xf numFmtId="164" fontId="5" fillId="5" borderId="73" xfId="0" applyNumberFormat="1" applyFont="1" applyFill="1" applyBorder="1" applyAlignment="1">
      <alignment horizontal="center" vertical="center"/>
    </xf>
    <xf numFmtId="164" fontId="5" fillId="5" borderId="74" xfId="0" applyNumberFormat="1" applyFont="1" applyFill="1" applyBorder="1" applyAlignment="1">
      <alignment horizontal="center" vertical="center"/>
    </xf>
    <xf numFmtId="164" fontId="5" fillId="5" borderId="75" xfId="0" applyNumberFormat="1" applyFont="1" applyFill="1" applyBorder="1" applyAlignment="1">
      <alignment horizontal="center" vertical="center"/>
    </xf>
    <xf numFmtId="9" fontId="5" fillId="5" borderId="70" xfId="0" applyNumberFormat="1" applyFont="1" applyFill="1" applyBorder="1" applyAlignment="1">
      <alignment horizontal="center" vertical="center"/>
    </xf>
    <xf numFmtId="164" fontId="5" fillId="5" borderId="47" xfId="0" applyNumberFormat="1" applyFont="1" applyFill="1" applyBorder="1" applyAlignment="1">
      <alignment horizontal="center" vertical="center"/>
    </xf>
    <xf numFmtId="0" fontId="0" fillId="0" borderId="0" xfId="0" applyFill="1"/>
    <xf numFmtId="1" fontId="0" fillId="0" borderId="0" xfId="0" applyNumberFormat="1" applyFill="1"/>
    <xf numFmtId="0" fontId="5" fillId="0" borderId="0" xfId="0" applyFont="1" applyFill="1" applyBorder="1" applyAlignment="1">
      <alignment vertical="center"/>
    </xf>
    <xf numFmtId="0" fontId="5" fillId="0" borderId="52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0" fontId="3" fillId="0" borderId="88" xfId="0" applyFont="1" applyFill="1" applyBorder="1" applyAlignment="1">
      <alignment horizontal="center" vertical="center" wrapText="1"/>
    </xf>
    <xf numFmtId="0" fontId="3" fillId="0" borderId="89" xfId="0" applyFont="1" applyFill="1" applyBorder="1" applyAlignment="1">
      <alignment horizontal="center" vertical="center" wrapText="1"/>
    </xf>
    <xf numFmtId="0" fontId="3" fillId="0" borderId="57" xfId="0" applyFont="1" applyFill="1" applyBorder="1" applyAlignment="1">
      <alignment horizontal="center" vertical="center" wrapText="1"/>
    </xf>
    <xf numFmtId="0" fontId="3" fillId="0" borderId="58" xfId="0" applyFont="1" applyFill="1" applyBorder="1" applyAlignment="1">
      <alignment horizontal="center" vertical="center" wrapText="1"/>
    </xf>
    <xf numFmtId="0" fontId="3" fillId="0" borderId="90" xfId="0" applyFont="1" applyFill="1" applyBorder="1" applyAlignment="1">
      <alignment horizontal="center" vertical="center" wrapText="1"/>
    </xf>
    <xf numFmtId="9" fontId="3" fillId="0" borderId="59" xfId="0" applyNumberFormat="1" applyFont="1" applyFill="1" applyBorder="1" applyAlignment="1">
      <alignment horizontal="center" vertical="center" wrapText="1"/>
    </xf>
    <xf numFmtId="0" fontId="5" fillId="5" borderId="81" xfId="0" applyFont="1" applyFill="1" applyBorder="1" applyAlignment="1">
      <alignment vertical="center" wrapText="1"/>
    </xf>
    <xf numFmtId="0" fontId="5" fillId="5" borderId="6" xfId="0" applyFont="1" applyFill="1" applyBorder="1" applyAlignment="1">
      <alignment vertical="center" wrapText="1"/>
    </xf>
    <xf numFmtId="0" fontId="5" fillId="0" borderId="80" xfId="0" applyFont="1" applyBorder="1" applyAlignment="1">
      <alignment horizontal="center" vertical="center"/>
    </xf>
    <xf numFmtId="164" fontId="5" fillId="0" borderId="77" xfId="0" applyNumberFormat="1" applyFont="1" applyBorder="1" applyAlignment="1">
      <alignment horizontal="center" vertical="center"/>
    </xf>
    <xf numFmtId="0" fontId="5" fillId="0" borderId="77" xfId="0" applyFont="1" applyBorder="1" applyAlignment="1">
      <alignment horizontal="center" vertical="center"/>
    </xf>
    <xf numFmtId="0" fontId="5" fillId="0" borderId="78" xfId="0" applyFont="1" applyBorder="1" applyAlignment="1">
      <alignment horizontal="center" vertical="center"/>
    </xf>
    <xf numFmtId="9" fontId="5" fillId="0" borderId="36" xfId="0" applyNumberFormat="1" applyFont="1" applyBorder="1" applyAlignment="1">
      <alignment horizontal="center" vertical="center"/>
    </xf>
    <xf numFmtId="0" fontId="5" fillId="0" borderId="80" xfId="0" applyFont="1" applyFill="1" applyBorder="1" applyAlignment="1">
      <alignment horizontal="center" vertical="center"/>
    </xf>
    <xf numFmtId="0" fontId="5" fillId="0" borderId="77" xfId="0" applyFont="1" applyFill="1" applyBorder="1" applyAlignment="1">
      <alignment horizontal="center" vertical="center"/>
    </xf>
    <xf numFmtId="0" fontId="5" fillId="0" borderId="78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0" fontId="5" fillId="0" borderId="91" xfId="0" applyFont="1" applyFill="1" applyBorder="1" applyAlignment="1">
      <alignment horizontal="center" vertical="center"/>
    </xf>
    <xf numFmtId="9" fontId="5" fillId="0" borderId="91" xfId="0" applyNumberFormat="1" applyFont="1" applyFill="1" applyBorder="1" applyAlignment="1">
      <alignment horizontal="center" vertical="center"/>
    </xf>
    <xf numFmtId="164" fontId="4" fillId="4" borderId="9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8" fillId="0" borderId="68" xfId="0" applyFont="1" applyBorder="1" applyAlignment="1">
      <alignment horizontal="center" vertical="center" wrapText="1"/>
    </xf>
    <xf numFmtId="0" fontId="9" fillId="0" borderId="68" xfId="0" applyFont="1" applyBorder="1" applyAlignment="1">
      <alignment vertical="top" wrapText="1"/>
    </xf>
    <xf numFmtId="14" fontId="9" fillId="0" borderId="68" xfId="0" applyNumberFormat="1" applyFont="1" applyBorder="1" applyAlignment="1">
      <alignment vertical="top" wrapText="1"/>
    </xf>
    <xf numFmtId="0" fontId="9" fillId="0" borderId="68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9" fillId="0" borderId="68" xfId="0" applyFont="1" applyBorder="1" applyAlignment="1">
      <alignment horizontal="center" vertical="center" wrapText="1"/>
    </xf>
    <xf numFmtId="49" fontId="10" fillId="0" borderId="68" xfId="0" applyNumberFormat="1" applyFont="1" applyFill="1" applyBorder="1" applyAlignment="1">
      <alignment horizontal="center" vertical="center" wrapText="1"/>
    </xf>
    <xf numFmtId="1" fontId="10" fillId="6" borderId="68" xfId="0" applyNumberFormat="1" applyFont="1" applyFill="1" applyBorder="1" applyAlignment="1">
      <alignment horizontal="center" vertical="center" wrapText="1"/>
    </xf>
    <xf numFmtId="49" fontId="10" fillId="0" borderId="68" xfId="0" applyNumberFormat="1" applyFont="1" applyFill="1" applyBorder="1" applyAlignment="1">
      <alignment vertical="center" wrapText="1"/>
    </xf>
    <xf numFmtId="14" fontId="10" fillId="7" borderId="68" xfId="0" applyNumberFormat="1" applyFont="1" applyFill="1" applyBorder="1" applyAlignment="1">
      <alignment horizontal="center" vertical="center" wrapText="1"/>
    </xf>
    <xf numFmtId="14" fontId="10" fillId="0" borderId="68" xfId="0" applyNumberFormat="1" applyFont="1" applyFill="1" applyBorder="1" applyAlignment="1">
      <alignment horizontal="center" vertical="center" wrapText="1"/>
    </xf>
    <xf numFmtId="1" fontId="10" fillId="0" borderId="68" xfId="0" applyNumberFormat="1" applyFont="1" applyFill="1" applyBorder="1" applyAlignment="1">
      <alignment horizontal="center" vertical="center" wrapText="1"/>
    </xf>
    <xf numFmtId="49" fontId="9" fillId="0" borderId="68" xfId="0" applyNumberFormat="1" applyFont="1" applyBorder="1" applyAlignment="1">
      <alignment horizontal="center" vertical="center" wrapText="1"/>
    </xf>
    <xf numFmtId="49" fontId="9" fillId="0" borderId="68" xfId="0" applyNumberFormat="1" applyFont="1" applyBorder="1" applyAlignment="1">
      <alignment vertical="center" wrapText="1"/>
    </xf>
    <xf numFmtId="15" fontId="9" fillId="0" borderId="68" xfId="0" applyNumberFormat="1" applyFont="1" applyBorder="1" applyAlignment="1">
      <alignment vertical="top" wrapText="1"/>
    </xf>
    <xf numFmtId="0" fontId="0" fillId="0" borderId="68" xfId="0" applyBorder="1" applyAlignment="1">
      <alignment horizontal="center" vertical="center"/>
    </xf>
    <xf numFmtId="164" fontId="5" fillId="2" borderId="93" xfId="0" applyNumberFormat="1" applyFont="1" applyFill="1" applyBorder="1" applyAlignment="1">
      <alignment horizontal="center" vertical="center"/>
    </xf>
    <xf numFmtId="164" fontId="5" fillId="2" borderId="66" xfId="0" applyNumberFormat="1" applyFont="1" applyFill="1" applyBorder="1" applyAlignment="1">
      <alignment horizontal="center" vertical="center"/>
    </xf>
    <xf numFmtId="164" fontId="5" fillId="2" borderId="94" xfId="0" applyNumberFormat="1" applyFont="1" applyFill="1" applyBorder="1" applyAlignment="1">
      <alignment horizontal="center" vertical="center"/>
    </xf>
    <xf numFmtId="164" fontId="5" fillId="2" borderId="95" xfId="0" applyNumberFormat="1" applyFont="1" applyFill="1" applyBorder="1" applyAlignment="1">
      <alignment horizontal="center" vertical="center"/>
    </xf>
    <xf numFmtId="164" fontId="5" fillId="2" borderId="96" xfId="0" applyNumberFormat="1" applyFont="1" applyFill="1" applyBorder="1" applyAlignment="1">
      <alignment horizontal="center" vertical="center"/>
    </xf>
    <xf numFmtId="164" fontId="5" fillId="2" borderId="97" xfId="0" applyNumberFormat="1" applyFont="1" applyFill="1" applyBorder="1" applyAlignment="1">
      <alignment horizontal="center" vertical="center"/>
    </xf>
    <xf numFmtId="9" fontId="5" fillId="2" borderId="20" xfId="0" applyNumberFormat="1" applyFont="1" applyFill="1" applyBorder="1" applyAlignment="1">
      <alignment horizontal="center" vertical="center" wrapText="1"/>
    </xf>
    <xf numFmtId="0" fontId="4" fillId="4" borderId="49" xfId="0" applyFont="1" applyFill="1" applyBorder="1" applyAlignment="1">
      <alignment vertical="center" wrapText="1"/>
    </xf>
    <xf numFmtId="0" fontId="9" fillId="0" borderId="68" xfId="0" applyFont="1" applyFill="1" applyBorder="1" applyAlignment="1">
      <alignment horizontal="center" vertical="center" wrapText="1"/>
    </xf>
    <xf numFmtId="14" fontId="0" fillId="0" borderId="0" xfId="0" applyNumberFormat="1"/>
    <xf numFmtId="0" fontId="4" fillId="4" borderId="52" xfId="0" applyFont="1" applyFill="1" applyBorder="1" applyAlignment="1">
      <alignment vertical="center" wrapText="1"/>
    </xf>
    <xf numFmtId="0" fontId="4" fillId="4" borderId="29" xfId="0" applyFont="1" applyFill="1" applyBorder="1" applyAlignment="1">
      <alignment horizontal="center" vertical="center"/>
    </xf>
    <xf numFmtId="0" fontId="9" fillId="0" borderId="68" xfId="0" applyFont="1" applyFill="1" applyBorder="1" applyAlignment="1">
      <alignment vertical="top" wrapText="1"/>
    </xf>
    <xf numFmtId="14" fontId="9" fillId="0" borderId="68" xfId="0" applyNumberFormat="1" applyFont="1" applyFill="1" applyBorder="1" applyAlignment="1">
      <alignment vertical="top" wrapText="1"/>
    </xf>
    <xf numFmtId="0" fontId="0" fillId="0" borderId="68" xfId="0" applyFill="1" applyBorder="1" applyAlignment="1">
      <alignment horizontal="center" vertical="center"/>
    </xf>
    <xf numFmtId="0" fontId="0" fillId="0" borderId="0" xfId="0" applyFont="1" applyFill="1"/>
    <xf numFmtId="0" fontId="9" fillId="0" borderId="68" xfId="0" applyFont="1" applyFill="1" applyBorder="1" applyAlignment="1">
      <alignment horizontal="center" vertical="top" wrapText="1"/>
    </xf>
    <xf numFmtId="14" fontId="9" fillId="0" borderId="68" xfId="0" applyNumberFormat="1" applyFont="1" applyFill="1" applyBorder="1" applyAlignment="1">
      <alignment horizontal="center" vertical="top" wrapText="1"/>
    </xf>
    <xf numFmtId="0" fontId="0" fillId="0" borderId="8" xfId="0" applyBorder="1"/>
    <xf numFmtId="0" fontId="0" fillId="0" borderId="9" xfId="0" applyBorder="1" applyAlignment="1">
      <alignment horizontal="center" vertical="center"/>
    </xf>
    <xf numFmtId="165" fontId="0" fillId="0" borderId="102" xfId="0" applyNumberFormat="1" applyBorder="1" applyAlignment="1">
      <alignment horizontal="center" vertical="center"/>
    </xf>
    <xf numFmtId="0" fontId="0" fillId="0" borderId="104" xfId="0" applyBorder="1" applyAlignment="1">
      <alignment horizontal="center" vertical="center"/>
    </xf>
    <xf numFmtId="165" fontId="0" fillId="0" borderId="105" xfId="0" applyNumberFormat="1" applyBorder="1" applyAlignment="1">
      <alignment horizontal="center" vertical="center"/>
    </xf>
    <xf numFmtId="0" fontId="0" fillId="0" borderId="103" xfId="0" applyBorder="1" applyAlignment="1">
      <alignment horizontal="left" indent="3"/>
    </xf>
    <xf numFmtId="0" fontId="0" fillId="0" borderId="8" xfId="0" applyBorder="1" applyAlignment="1">
      <alignment horizontal="left" indent="3"/>
    </xf>
    <xf numFmtId="0" fontId="0" fillId="5" borderId="106" xfId="0" applyFill="1" applyBorder="1"/>
    <xf numFmtId="0" fontId="0" fillId="5" borderId="107" xfId="0" applyFill="1" applyBorder="1" applyAlignment="1">
      <alignment horizontal="center" vertical="center"/>
    </xf>
    <xf numFmtId="165" fontId="0" fillId="5" borderId="105" xfId="0" applyNumberFormat="1" applyFill="1" applyBorder="1" applyAlignment="1">
      <alignment horizontal="center" vertical="center"/>
    </xf>
    <xf numFmtId="0" fontId="1" fillId="0" borderId="100" xfId="0" applyFont="1" applyBorder="1" applyAlignment="1">
      <alignment horizontal="center" vertical="center" wrapText="1"/>
    </xf>
    <xf numFmtId="0" fontId="1" fillId="0" borderId="99" xfId="0" applyFont="1" applyBorder="1" applyAlignment="1">
      <alignment horizontal="center" vertical="center"/>
    </xf>
    <xf numFmtId="0" fontId="1" fillId="0" borderId="101" xfId="0" applyFont="1" applyBorder="1" applyAlignment="1">
      <alignment horizontal="center" vertical="center" wrapText="1"/>
    </xf>
    <xf numFmtId="0" fontId="5" fillId="5" borderId="108" xfId="0" applyFont="1" applyFill="1" applyBorder="1" applyAlignment="1">
      <alignment horizontal="center" vertical="center"/>
    </xf>
    <xf numFmtId="0" fontId="9" fillId="0" borderId="68" xfId="0" applyFont="1" applyFill="1" applyBorder="1" applyAlignment="1">
      <alignment horizontal="left" vertical="top" wrapText="1"/>
    </xf>
    <xf numFmtId="0" fontId="9" fillId="8" borderId="68" xfId="0" applyFont="1" applyFill="1" applyBorder="1" applyAlignment="1">
      <alignment vertical="top" wrapText="1"/>
    </xf>
    <xf numFmtId="0" fontId="8" fillId="0" borderId="68" xfId="0" applyFont="1" applyFill="1" applyBorder="1" applyAlignment="1">
      <alignment horizontal="left" vertical="top" wrapText="1"/>
    </xf>
    <xf numFmtId="0" fontId="8" fillId="9" borderId="68" xfId="0" applyFont="1" applyFill="1" applyBorder="1" applyAlignment="1">
      <alignment horizontal="left" vertical="top" wrapText="1"/>
    </xf>
    <xf numFmtId="0" fontId="8" fillId="10" borderId="68" xfId="0" applyFont="1" applyFill="1" applyBorder="1" applyAlignment="1">
      <alignment horizontal="left" vertical="top" wrapText="1"/>
    </xf>
    <xf numFmtId="0" fontId="0" fillId="0" borderId="66" xfId="0" applyBorder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3" borderId="98" xfId="0" applyFont="1" applyFill="1" applyBorder="1" applyAlignment="1">
      <alignment horizontal="center" vertical="center" wrapText="1"/>
    </xf>
    <xf numFmtId="0" fontId="5" fillId="3" borderId="87" xfId="0" applyFont="1" applyFill="1" applyBorder="1" applyAlignment="1">
      <alignment horizontal="center" vertical="center" wrapText="1"/>
    </xf>
    <xf numFmtId="0" fontId="4" fillId="0" borderId="67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68" xfId="0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 wrapText="1"/>
    </xf>
    <xf numFmtId="0" fontId="5" fillId="3" borderId="82" xfId="0" applyFont="1" applyFill="1" applyBorder="1" applyAlignment="1">
      <alignment horizontal="center" vertical="center" wrapText="1"/>
    </xf>
    <xf numFmtId="0" fontId="5" fillId="3" borderId="6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3" fillId="0" borderId="84" xfId="0" applyFont="1" applyFill="1" applyBorder="1" applyAlignment="1">
      <alignment horizontal="center" vertical="center" wrapText="1"/>
    </xf>
    <xf numFmtId="0" fontId="3" fillId="0" borderId="85" xfId="0" applyFont="1" applyFill="1" applyBorder="1" applyAlignment="1">
      <alignment horizontal="center" vertical="center" wrapText="1"/>
    </xf>
    <xf numFmtId="0" fontId="3" fillId="0" borderId="86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51"/>
  <sheetViews>
    <sheetView tabSelected="1" zoomScale="90" zoomScaleNormal="90" workbookViewId="0">
      <selection activeCell="M5" sqref="M5"/>
    </sheetView>
  </sheetViews>
  <sheetFormatPr defaultRowHeight="15" x14ac:dyDescent="0.25"/>
  <cols>
    <col min="1" max="1" width="3.7109375" customWidth="1"/>
    <col min="2" max="2" width="12.7109375" customWidth="1"/>
    <col min="3" max="3" width="10.28515625" customWidth="1"/>
    <col min="13" max="13" width="16" customWidth="1"/>
  </cols>
  <sheetData>
    <row r="1" spans="2:16" x14ac:dyDescent="0.25">
      <c r="B1" s="1" t="s">
        <v>217</v>
      </c>
      <c r="O1" s="44"/>
      <c r="P1" s="44"/>
    </row>
    <row r="2" spans="2:16" x14ac:dyDescent="0.25">
      <c r="B2" s="2" t="s">
        <v>0</v>
      </c>
      <c r="O2" s="44"/>
      <c r="P2" s="44"/>
    </row>
    <row r="3" spans="2:16" x14ac:dyDescent="0.25">
      <c r="B3" s="2" t="s">
        <v>203</v>
      </c>
      <c r="O3" s="44"/>
      <c r="P3" s="44"/>
    </row>
    <row r="4" spans="2:16" x14ac:dyDescent="0.25">
      <c r="B4" s="2" t="s">
        <v>218</v>
      </c>
      <c r="O4" s="44"/>
      <c r="P4" s="44"/>
    </row>
    <row r="5" spans="2:16" x14ac:dyDescent="0.25">
      <c r="B5" s="2"/>
    </row>
    <row r="6" spans="2:16" ht="15.75" thickBot="1" x14ac:dyDescent="0.3">
      <c r="B6" s="2" t="s">
        <v>1</v>
      </c>
    </row>
    <row r="7" spans="2:16" ht="15" customHeight="1" x14ac:dyDescent="0.25">
      <c r="B7" s="240" t="s">
        <v>2</v>
      </c>
      <c r="C7" s="241"/>
      <c r="D7" s="246" t="s">
        <v>3</v>
      </c>
      <c r="E7" s="249" t="s">
        <v>4</v>
      </c>
      <c r="F7" s="250"/>
      <c r="G7" s="250"/>
      <c r="H7" s="250"/>
      <c r="I7" s="250"/>
      <c r="J7" s="250"/>
      <c r="K7" s="250"/>
      <c r="L7" s="251"/>
      <c r="M7" s="252" t="s">
        <v>5</v>
      </c>
    </row>
    <row r="8" spans="2:16" ht="24.75" customHeight="1" x14ac:dyDescent="0.25">
      <c r="B8" s="242"/>
      <c r="C8" s="243"/>
      <c r="D8" s="247"/>
      <c r="E8" s="255" t="s">
        <v>6</v>
      </c>
      <c r="F8" s="256"/>
      <c r="G8" s="256" t="s">
        <v>7</v>
      </c>
      <c r="H8" s="256"/>
      <c r="I8" s="256" t="s">
        <v>8</v>
      </c>
      <c r="J8" s="256"/>
      <c r="K8" s="256" t="s">
        <v>9</v>
      </c>
      <c r="L8" s="257"/>
      <c r="M8" s="253"/>
    </row>
    <row r="9" spans="2:16" ht="35.25" customHeight="1" thickBot="1" x14ac:dyDescent="0.3">
      <c r="B9" s="244"/>
      <c r="C9" s="245"/>
      <c r="D9" s="248"/>
      <c r="E9" s="3" t="s">
        <v>10</v>
      </c>
      <c r="F9" s="4" t="s">
        <v>11</v>
      </c>
      <c r="G9" s="5" t="s">
        <v>10</v>
      </c>
      <c r="H9" s="6" t="s">
        <v>11</v>
      </c>
      <c r="I9" s="5" t="s">
        <v>10</v>
      </c>
      <c r="J9" s="6" t="s">
        <v>11</v>
      </c>
      <c r="K9" s="5" t="s">
        <v>10</v>
      </c>
      <c r="L9" s="7" t="s">
        <v>11</v>
      </c>
      <c r="M9" s="254"/>
    </row>
    <row r="10" spans="2:16" ht="15" customHeight="1" x14ac:dyDescent="0.25">
      <c r="B10" s="258" t="s">
        <v>12</v>
      </c>
      <c r="C10" s="8" t="s">
        <v>13</v>
      </c>
      <c r="D10" s="9">
        <v>176</v>
      </c>
      <c r="E10" s="10">
        <v>1.3</v>
      </c>
      <c r="F10" s="11">
        <v>0</v>
      </c>
      <c r="G10" s="12">
        <v>1.9</v>
      </c>
      <c r="H10" s="13">
        <v>1</v>
      </c>
      <c r="I10" s="14">
        <v>9.5</v>
      </c>
      <c r="J10" s="15">
        <v>6</v>
      </c>
      <c r="K10" s="12">
        <v>14.6</v>
      </c>
      <c r="L10" s="15">
        <v>14</v>
      </c>
      <c r="M10" s="16">
        <v>0.14285714285714285</v>
      </c>
    </row>
    <row r="11" spans="2:16" x14ac:dyDescent="0.25">
      <c r="B11" s="259"/>
      <c r="C11" s="17" t="s">
        <v>14</v>
      </c>
      <c r="D11" s="18">
        <v>183</v>
      </c>
      <c r="E11" s="19">
        <v>1.3</v>
      </c>
      <c r="F11" s="20">
        <v>0</v>
      </c>
      <c r="G11" s="21">
        <v>1.6</v>
      </c>
      <c r="H11" s="22">
        <v>0</v>
      </c>
      <c r="I11" s="23">
        <v>11.4</v>
      </c>
      <c r="J11" s="24">
        <v>9</v>
      </c>
      <c r="K11" s="21">
        <v>13</v>
      </c>
      <c r="L11" s="24">
        <v>11</v>
      </c>
      <c r="M11" s="25">
        <v>0.16363636363636364</v>
      </c>
    </row>
    <row r="12" spans="2:16" x14ac:dyDescent="0.25">
      <c r="B12" s="259"/>
      <c r="C12" s="17" t="s">
        <v>15</v>
      </c>
      <c r="D12" s="18">
        <v>212</v>
      </c>
      <c r="E12" s="19">
        <v>1.7</v>
      </c>
      <c r="F12" s="20">
        <v>0</v>
      </c>
      <c r="G12" s="21">
        <v>2.1</v>
      </c>
      <c r="H12" s="22">
        <v>1</v>
      </c>
      <c r="I12" s="23">
        <v>10.9</v>
      </c>
      <c r="J12" s="24">
        <v>8</v>
      </c>
      <c r="K12" s="21">
        <v>17.8</v>
      </c>
      <c r="L12" s="24">
        <v>15</v>
      </c>
      <c r="M12" s="25">
        <v>0.10270270270270271</v>
      </c>
    </row>
    <row r="13" spans="2:16" x14ac:dyDescent="0.25">
      <c r="B13" s="259"/>
      <c r="C13" s="17" t="s">
        <v>16</v>
      </c>
      <c r="D13" s="18">
        <v>236</v>
      </c>
      <c r="E13" s="19">
        <v>1.4</v>
      </c>
      <c r="F13" s="20">
        <v>0</v>
      </c>
      <c r="G13" s="21">
        <v>1.8</v>
      </c>
      <c r="H13" s="22">
        <v>0</v>
      </c>
      <c r="I13" s="23">
        <v>12.3</v>
      </c>
      <c r="J13" s="24">
        <v>9</v>
      </c>
      <c r="K13" s="21">
        <v>18.399999999999999</v>
      </c>
      <c r="L13" s="24">
        <v>17</v>
      </c>
      <c r="M13" s="25">
        <v>5.5837563451776651E-2</v>
      </c>
    </row>
    <row r="14" spans="2:16" x14ac:dyDescent="0.25">
      <c r="B14" s="259"/>
      <c r="C14" s="26" t="s">
        <v>17</v>
      </c>
      <c r="D14" s="27">
        <v>185</v>
      </c>
      <c r="E14" s="28">
        <v>1.9</v>
      </c>
      <c r="F14" s="29">
        <v>0</v>
      </c>
      <c r="G14" s="30">
        <v>2.2000000000000002</v>
      </c>
      <c r="H14" s="31">
        <v>0</v>
      </c>
      <c r="I14" s="32">
        <v>13.4</v>
      </c>
      <c r="J14" s="33">
        <v>11</v>
      </c>
      <c r="K14" s="30">
        <v>20.7</v>
      </c>
      <c r="L14" s="33">
        <v>20</v>
      </c>
      <c r="M14" s="34">
        <v>6.7567567567567571E-2</v>
      </c>
    </row>
    <row r="15" spans="2:16" x14ac:dyDescent="0.25">
      <c r="B15" s="259"/>
      <c r="C15" s="17" t="s">
        <v>18</v>
      </c>
      <c r="D15" s="18">
        <v>202</v>
      </c>
      <c r="E15" s="19">
        <v>1.6</v>
      </c>
      <c r="F15" s="20">
        <v>0</v>
      </c>
      <c r="G15" s="21">
        <v>1.7</v>
      </c>
      <c r="H15" s="22">
        <v>0</v>
      </c>
      <c r="I15" s="23">
        <v>11.7</v>
      </c>
      <c r="J15" s="24">
        <v>8</v>
      </c>
      <c r="K15" s="21">
        <v>17.600000000000001</v>
      </c>
      <c r="L15" s="24">
        <v>16</v>
      </c>
      <c r="M15" s="25">
        <v>0.10416666666666667</v>
      </c>
    </row>
    <row r="16" spans="2:16" x14ac:dyDescent="0.25">
      <c r="B16" s="259"/>
      <c r="C16" s="35" t="s">
        <v>19</v>
      </c>
      <c r="D16" s="36">
        <v>213</v>
      </c>
      <c r="E16" s="37">
        <v>1.9</v>
      </c>
      <c r="F16" s="38">
        <v>0</v>
      </c>
      <c r="G16" s="39">
        <v>2</v>
      </c>
      <c r="H16" s="40">
        <v>0</v>
      </c>
      <c r="I16" s="41">
        <v>16.7</v>
      </c>
      <c r="J16" s="42">
        <v>15</v>
      </c>
      <c r="K16" s="39">
        <v>16.399999999999999</v>
      </c>
      <c r="L16" s="42">
        <v>15</v>
      </c>
      <c r="M16" s="43">
        <v>0.19475655430711611</v>
      </c>
    </row>
    <row r="17" spans="2:15" x14ac:dyDescent="0.25">
      <c r="B17" s="259"/>
      <c r="C17" s="26" t="s">
        <v>20</v>
      </c>
      <c r="D17" s="27">
        <v>164</v>
      </c>
      <c r="E17" s="28">
        <v>1.8</v>
      </c>
      <c r="F17" s="29">
        <v>0</v>
      </c>
      <c r="G17" s="30">
        <v>1.9</v>
      </c>
      <c r="H17" s="31">
        <v>0</v>
      </c>
      <c r="I17" s="32">
        <v>18</v>
      </c>
      <c r="J17" s="33">
        <v>13</v>
      </c>
      <c r="K17" s="30">
        <v>16</v>
      </c>
      <c r="L17" s="33">
        <v>14</v>
      </c>
      <c r="M17" s="34">
        <v>0.27950310559006208</v>
      </c>
    </row>
    <row r="18" spans="2:15" x14ac:dyDescent="0.25">
      <c r="B18" s="259"/>
      <c r="C18" s="26" t="s">
        <v>21</v>
      </c>
      <c r="D18" s="27">
        <v>195</v>
      </c>
      <c r="E18" s="28">
        <v>1.6</v>
      </c>
      <c r="F18" s="29">
        <v>0</v>
      </c>
      <c r="G18" s="30">
        <v>1.7</v>
      </c>
      <c r="H18" s="31">
        <v>0</v>
      </c>
      <c r="I18" s="32">
        <v>13.7</v>
      </c>
      <c r="J18" s="33">
        <v>8.5</v>
      </c>
      <c r="K18" s="30">
        <v>15.5</v>
      </c>
      <c r="L18" s="33">
        <v>14</v>
      </c>
      <c r="M18" s="34">
        <v>0.13541666666666666</v>
      </c>
      <c r="O18" s="45"/>
    </row>
    <row r="19" spans="2:15" x14ac:dyDescent="0.25">
      <c r="B19" s="259"/>
      <c r="C19" s="46" t="s">
        <v>22</v>
      </c>
      <c r="D19" s="18">
        <v>177</v>
      </c>
      <c r="E19" s="28">
        <v>1.3</v>
      </c>
      <c r="F19" s="29">
        <v>0</v>
      </c>
      <c r="G19" s="30">
        <v>1.2</v>
      </c>
      <c r="H19" s="31">
        <v>0</v>
      </c>
      <c r="I19" s="32">
        <v>15.6</v>
      </c>
      <c r="J19" s="33">
        <v>9</v>
      </c>
      <c r="K19" s="30">
        <v>13.3</v>
      </c>
      <c r="L19" s="33">
        <v>12</v>
      </c>
      <c r="M19" s="34">
        <v>0.27638190954773867</v>
      </c>
    </row>
    <row r="20" spans="2:15" x14ac:dyDescent="0.25">
      <c r="B20" s="259"/>
      <c r="C20" s="35" t="s">
        <v>23</v>
      </c>
      <c r="D20" s="36">
        <v>205</v>
      </c>
      <c r="E20" s="28">
        <v>0.6</v>
      </c>
      <c r="F20" s="29">
        <v>0</v>
      </c>
      <c r="G20" s="30">
        <v>0.6</v>
      </c>
      <c r="H20" s="31">
        <v>0</v>
      </c>
      <c r="I20" s="32">
        <v>6.6</v>
      </c>
      <c r="J20" s="33">
        <v>5</v>
      </c>
      <c r="K20" s="30">
        <v>10</v>
      </c>
      <c r="L20" s="47">
        <v>8</v>
      </c>
      <c r="M20" s="34">
        <v>0.45454545454545453</v>
      </c>
    </row>
    <row r="21" spans="2:15" x14ac:dyDescent="0.25">
      <c r="B21" s="259"/>
      <c r="C21" s="48" t="s">
        <v>24</v>
      </c>
      <c r="D21" s="27">
        <v>222</v>
      </c>
      <c r="E21" s="28">
        <v>0.7</v>
      </c>
      <c r="F21" s="29">
        <v>0</v>
      </c>
      <c r="G21" s="30">
        <v>0.8</v>
      </c>
      <c r="H21" s="31">
        <v>0</v>
      </c>
      <c r="I21" s="32">
        <v>6.1</v>
      </c>
      <c r="J21" s="33">
        <v>3</v>
      </c>
      <c r="K21" s="30">
        <v>8.9</v>
      </c>
      <c r="L21" s="33">
        <v>7</v>
      </c>
      <c r="M21" s="34">
        <v>0.58874458874458879</v>
      </c>
    </row>
    <row r="22" spans="2:15" x14ac:dyDescent="0.25">
      <c r="B22" s="259"/>
      <c r="C22" s="26" t="s">
        <v>25</v>
      </c>
      <c r="D22" s="27">
        <v>201</v>
      </c>
      <c r="E22" s="28">
        <v>0.8</v>
      </c>
      <c r="F22" s="29">
        <v>0</v>
      </c>
      <c r="G22" s="30">
        <v>0.8</v>
      </c>
      <c r="H22" s="31">
        <v>0</v>
      </c>
      <c r="I22" s="32">
        <v>6.1</v>
      </c>
      <c r="J22" s="33">
        <v>5</v>
      </c>
      <c r="K22" s="30">
        <v>9</v>
      </c>
      <c r="L22" s="33">
        <v>7</v>
      </c>
      <c r="M22" s="34">
        <v>0.56544502617801051</v>
      </c>
    </row>
    <row r="23" spans="2:15" x14ac:dyDescent="0.25">
      <c r="B23" s="259"/>
      <c r="C23" s="48" t="s">
        <v>26</v>
      </c>
      <c r="D23" s="27">
        <v>212</v>
      </c>
      <c r="E23" s="28">
        <v>0.7</v>
      </c>
      <c r="F23" s="29">
        <v>0</v>
      </c>
      <c r="G23" s="30">
        <v>0.8</v>
      </c>
      <c r="H23" s="31">
        <v>0</v>
      </c>
      <c r="I23" s="32">
        <v>6.4</v>
      </c>
      <c r="J23" s="33">
        <v>5</v>
      </c>
      <c r="K23" s="30">
        <v>9.6</v>
      </c>
      <c r="L23" s="33">
        <v>7.5</v>
      </c>
      <c r="M23" s="34">
        <v>0.5</v>
      </c>
    </row>
    <row r="24" spans="2:15" ht="15.75" thickBot="1" x14ac:dyDescent="0.3">
      <c r="B24" s="260"/>
      <c r="C24" s="49" t="s">
        <v>27</v>
      </c>
      <c r="D24" s="50">
        <v>219</v>
      </c>
      <c r="E24" s="51">
        <v>0.9</v>
      </c>
      <c r="F24" s="52">
        <v>0</v>
      </c>
      <c r="G24" s="53">
        <v>0.9</v>
      </c>
      <c r="H24" s="54">
        <v>0</v>
      </c>
      <c r="I24" s="55">
        <v>7.5</v>
      </c>
      <c r="J24" s="56">
        <v>6.5</v>
      </c>
      <c r="K24" s="53">
        <v>10.8</v>
      </c>
      <c r="L24" s="56">
        <v>8</v>
      </c>
      <c r="M24" s="57">
        <v>0.31292517006802723</v>
      </c>
    </row>
    <row r="25" spans="2:15" ht="5.25" customHeight="1" thickBot="1" x14ac:dyDescent="0.3">
      <c r="B25" s="58"/>
      <c r="C25" s="59"/>
      <c r="D25" s="60"/>
      <c r="E25" s="202"/>
      <c r="F25" s="203"/>
      <c r="G25" s="204"/>
      <c r="H25" s="205"/>
      <c r="I25" s="206"/>
      <c r="J25" s="207"/>
      <c r="K25" s="204"/>
      <c r="L25" s="207"/>
      <c r="M25" s="208"/>
    </row>
    <row r="26" spans="2:15" ht="15" customHeight="1" thickBot="1" x14ac:dyDescent="0.3">
      <c r="B26" s="258" t="s">
        <v>28</v>
      </c>
      <c r="C26" s="261"/>
      <c r="D26" s="262"/>
      <c r="E26" s="164" t="s">
        <v>10</v>
      </c>
      <c r="F26" s="165" t="s">
        <v>11</v>
      </c>
      <c r="G26" s="166" t="s">
        <v>10</v>
      </c>
      <c r="H26" s="167" t="s">
        <v>11</v>
      </c>
      <c r="I26" s="166" t="s">
        <v>10</v>
      </c>
      <c r="J26" s="167" t="s">
        <v>11</v>
      </c>
      <c r="K26" s="166" t="s">
        <v>10</v>
      </c>
      <c r="L26" s="168" t="s">
        <v>11</v>
      </c>
      <c r="M26" s="169" t="s">
        <v>29</v>
      </c>
    </row>
    <row r="27" spans="2:15" ht="15" customHeight="1" x14ac:dyDescent="0.25">
      <c r="B27" s="259"/>
      <c r="C27" s="67" t="s">
        <v>30</v>
      </c>
      <c r="D27" s="36">
        <v>227</v>
      </c>
      <c r="E27" s="37">
        <v>0.7</v>
      </c>
      <c r="F27" s="38">
        <v>0</v>
      </c>
      <c r="G27" s="39">
        <v>0.8</v>
      </c>
      <c r="H27" s="40">
        <v>0</v>
      </c>
      <c r="I27" s="41">
        <v>9.4</v>
      </c>
      <c r="J27" s="42">
        <v>6</v>
      </c>
      <c r="K27" s="39">
        <v>12.2</v>
      </c>
      <c r="L27" s="42">
        <v>9</v>
      </c>
      <c r="M27" s="43">
        <v>0.47</v>
      </c>
    </row>
    <row r="28" spans="2:15" x14ac:dyDescent="0.25">
      <c r="B28" s="259"/>
      <c r="C28" s="48" t="s">
        <v>31</v>
      </c>
      <c r="D28" s="27">
        <v>231</v>
      </c>
      <c r="E28" s="28">
        <v>0.8</v>
      </c>
      <c r="F28" s="29">
        <v>0</v>
      </c>
      <c r="G28" s="30">
        <v>0.9</v>
      </c>
      <c r="H28" s="31">
        <v>0</v>
      </c>
      <c r="I28" s="32">
        <v>7.6</v>
      </c>
      <c r="J28" s="33">
        <v>6</v>
      </c>
      <c r="K28" s="30">
        <v>13.1</v>
      </c>
      <c r="L28" s="33">
        <v>11</v>
      </c>
      <c r="M28" s="34">
        <v>0.51</v>
      </c>
    </row>
    <row r="29" spans="2:15" x14ac:dyDescent="0.25">
      <c r="B29" s="259"/>
      <c r="C29" s="48" t="s">
        <v>32</v>
      </c>
      <c r="D29" s="27">
        <v>256</v>
      </c>
      <c r="E29" s="28">
        <v>0.6</v>
      </c>
      <c r="F29" s="29">
        <v>0</v>
      </c>
      <c r="G29" s="30">
        <v>0.8</v>
      </c>
      <c r="H29" s="31">
        <v>0</v>
      </c>
      <c r="I29" s="32">
        <v>6.7</v>
      </c>
      <c r="J29" s="33">
        <v>7</v>
      </c>
      <c r="K29" s="30">
        <v>12.5</v>
      </c>
      <c r="L29" s="33">
        <v>11</v>
      </c>
      <c r="M29" s="34">
        <f>153/340</f>
        <v>0.45</v>
      </c>
    </row>
    <row r="30" spans="2:15" x14ac:dyDescent="0.25">
      <c r="B30" s="259"/>
      <c r="C30" s="48" t="s">
        <v>33</v>
      </c>
      <c r="D30" s="27">
        <v>236</v>
      </c>
      <c r="E30" s="28">
        <v>0.5</v>
      </c>
      <c r="F30" s="29">
        <v>0</v>
      </c>
      <c r="G30" s="30">
        <v>0.9</v>
      </c>
      <c r="H30" s="31">
        <v>0</v>
      </c>
      <c r="I30" s="32">
        <v>8.1</v>
      </c>
      <c r="J30" s="33">
        <v>6</v>
      </c>
      <c r="K30" s="30">
        <v>13</v>
      </c>
      <c r="L30" s="33">
        <v>12</v>
      </c>
      <c r="M30" s="34">
        <f>183/367</f>
        <v>0.49863760217983649</v>
      </c>
    </row>
    <row r="31" spans="2:15" x14ac:dyDescent="0.25">
      <c r="B31" s="259"/>
      <c r="C31" s="48" t="s">
        <v>34</v>
      </c>
      <c r="D31" s="27">
        <v>207</v>
      </c>
      <c r="E31" s="28">
        <v>1.3</v>
      </c>
      <c r="F31" s="29">
        <v>0</v>
      </c>
      <c r="G31" s="30">
        <v>1.9</v>
      </c>
      <c r="H31" s="31">
        <v>0</v>
      </c>
      <c r="I31" s="32">
        <v>10.1</v>
      </c>
      <c r="J31" s="33">
        <v>8.5</v>
      </c>
      <c r="K31" s="30">
        <v>13.3</v>
      </c>
      <c r="L31" s="33">
        <v>13</v>
      </c>
      <c r="M31" s="34">
        <f>149/314</f>
        <v>0.47452229299363058</v>
      </c>
    </row>
    <row r="32" spans="2:15" x14ac:dyDescent="0.25">
      <c r="B32" s="259"/>
      <c r="C32" s="130" t="s">
        <v>35</v>
      </c>
      <c r="D32" s="18">
        <v>190</v>
      </c>
      <c r="E32" s="19">
        <v>1.2</v>
      </c>
      <c r="F32" s="20">
        <v>0</v>
      </c>
      <c r="G32" s="21">
        <v>1.7</v>
      </c>
      <c r="H32" s="22">
        <v>0</v>
      </c>
      <c r="I32" s="23">
        <v>8.8000000000000007</v>
      </c>
      <c r="J32" s="24">
        <v>9</v>
      </c>
      <c r="K32" s="21">
        <v>13.3</v>
      </c>
      <c r="L32" s="24">
        <v>13</v>
      </c>
      <c r="M32" s="25">
        <f>163/293</f>
        <v>0.55631399317406138</v>
      </c>
    </row>
    <row r="33" spans="2:15" s="44" customFormat="1" ht="15" customHeight="1" thickBot="1" x14ac:dyDescent="0.3">
      <c r="B33" s="260"/>
      <c r="C33" s="209" t="s">
        <v>45</v>
      </c>
      <c r="D33" s="107">
        <v>197</v>
      </c>
      <c r="E33" s="108">
        <v>0.8</v>
      </c>
      <c r="F33" s="109">
        <v>0</v>
      </c>
      <c r="G33" s="110">
        <v>1.1000000000000001</v>
      </c>
      <c r="H33" s="111">
        <v>0</v>
      </c>
      <c r="I33" s="112">
        <v>9.6</v>
      </c>
      <c r="J33" s="113">
        <v>7</v>
      </c>
      <c r="K33" s="110">
        <v>12.8</v>
      </c>
      <c r="L33" s="113">
        <v>12</v>
      </c>
      <c r="M33" s="114">
        <f>118/254</f>
        <v>0.46456692913385828</v>
      </c>
      <c r="N33"/>
      <c r="O33"/>
    </row>
    <row r="34" spans="2:15" s="44" customFormat="1" x14ac:dyDescent="0.25"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/>
      <c r="O34"/>
    </row>
    <row r="35" spans="2:15" s="44" customFormat="1" x14ac:dyDescent="0.25"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/>
      <c r="O35"/>
    </row>
    <row r="36" spans="2:15" s="44" customFormat="1" ht="15.75" thickBot="1" x14ac:dyDescent="0.3">
      <c r="B36" s="2" t="s">
        <v>36</v>
      </c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/>
      <c r="O36"/>
    </row>
    <row r="37" spans="2:15" s="44" customFormat="1" ht="21.75" customHeight="1" x14ac:dyDescent="0.25">
      <c r="B37" s="240" t="s">
        <v>2</v>
      </c>
      <c r="C37" s="241"/>
      <c r="D37" s="246" t="s">
        <v>3</v>
      </c>
      <c r="E37" s="263" t="s">
        <v>4</v>
      </c>
      <c r="F37" s="263"/>
      <c r="G37" s="263"/>
      <c r="H37" s="263"/>
      <c r="I37" s="263"/>
      <c r="J37" s="263"/>
      <c r="K37" s="263"/>
      <c r="L37" s="263"/>
      <c r="M37" s="252" t="s">
        <v>37</v>
      </c>
      <c r="N37"/>
      <c r="O37"/>
    </row>
    <row r="38" spans="2:15" s="44" customFormat="1" ht="30.75" customHeight="1" x14ac:dyDescent="0.25">
      <c r="B38" s="242"/>
      <c r="C38" s="243"/>
      <c r="D38" s="247"/>
      <c r="E38" s="265" t="s">
        <v>6</v>
      </c>
      <c r="F38" s="265"/>
      <c r="G38" s="265" t="s">
        <v>7</v>
      </c>
      <c r="H38" s="265"/>
      <c r="I38" s="265" t="s">
        <v>8</v>
      </c>
      <c r="J38" s="265"/>
      <c r="K38" s="265" t="s">
        <v>9</v>
      </c>
      <c r="L38" s="265"/>
      <c r="M38" s="264"/>
      <c r="N38"/>
      <c r="O38"/>
    </row>
    <row r="39" spans="2:15" ht="15.75" thickBot="1" x14ac:dyDescent="0.3">
      <c r="B39" s="244"/>
      <c r="C39" s="245"/>
      <c r="D39" s="248"/>
      <c r="E39" s="3" t="s">
        <v>10</v>
      </c>
      <c r="F39" s="4" t="s">
        <v>11</v>
      </c>
      <c r="G39" s="5" t="s">
        <v>10</v>
      </c>
      <c r="H39" s="6" t="s">
        <v>11</v>
      </c>
      <c r="I39" s="5" t="s">
        <v>10</v>
      </c>
      <c r="J39" s="6" t="s">
        <v>11</v>
      </c>
      <c r="K39" s="5" t="s">
        <v>10</v>
      </c>
      <c r="L39" s="7" t="s">
        <v>11</v>
      </c>
      <c r="M39" s="254"/>
    </row>
    <row r="40" spans="2:15" ht="15" customHeight="1" x14ac:dyDescent="0.25">
      <c r="B40" s="266" t="s">
        <v>38</v>
      </c>
      <c r="C40" s="69" t="s">
        <v>13</v>
      </c>
      <c r="D40" s="70">
        <v>10</v>
      </c>
      <c r="E40" s="71">
        <v>5.8</v>
      </c>
      <c r="F40" s="72">
        <v>1</v>
      </c>
      <c r="G40" s="73">
        <v>5.8</v>
      </c>
      <c r="H40" s="74">
        <v>1</v>
      </c>
      <c r="I40" s="75">
        <v>10.7</v>
      </c>
      <c r="J40" s="76">
        <v>7</v>
      </c>
      <c r="K40" s="73">
        <v>22.2</v>
      </c>
      <c r="L40" s="76">
        <v>18</v>
      </c>
      <c r="M40" s="77">
        <v>0.22222222222222221</v>
      </c>
    </row>
    <row r="41" spans="2:15" x14ac:dyDescent="0.25">
      <c r="B41" s="267"/>
      <c r="C41" s="78" t="s">
        <v>14</v>
      </c>
      <c r="D41" s="79">
        <v>11</v>
      </c>
      <c r="E41" s="80">
        <v>2.9</v>
      </c>
      <c r="F41" s="81">
        <v>2</v>
      </c>
      <c r="G41" s="82">
        <v>2.9</v>
      </c>
      <c r="H41" s="83">
        <v>2</v>
      </c>
      <c r="I41" s="84">
        <v>11.4</v>
      </c>
      <c r="J41" s="85">
        <v>13</v>
      </c>
      <c r="K41" s="82">
        <v>18.899999999999999</v>
      </c>
      <c r="L41" s="85">
        <v>20</v>
      </c>
      <c r="M41" s="86">
        <v>8.3333333333333329E-2</v>
      </c>
    </row>
    <row r="42" spans="2:15" x14ac:dyDescent="0.25">
      <c r="B42" s="267"/>
      <c r="C42" s="78" t="s">
        <v>15</v>
      </c>
      <c r="D42" s="87">
        <v>10</v>
      </c>
      <c r="E42" s="88">
        <v>3</v>
      </c>
      <c r="F42" s="89">
        <v>1</v>
      </c>
      <c r="G42" s="90">
        <v>3</v>
      </c>
      <c r="H42" s="91">
        <v>1</v>
      </c>
      <c r="I42" s="92">
        <v>14</v>
      </c>
      <c r="J42" s="93">
        <v>12</v>
      </c>
      <c r="K42" s="90">
        <v>12.3</v>
      </c>
      <c r="L42" s="93">
        <v>15</v>
      </c>
      <c r="M42" s="94">
        <v>0.25</v>
      </c>
    </row>
    <row r="43" spans="2:15" x14ac:dyDescent="0.25">
      <c r="B43" s="267"/>
      <c r="C43" s="78" t="s">
        <v>16</v>
      </c>
      <c r="D43" s="95">
        <v>15</v>
      </c>
      <c r="E43" s="96">
        <v>3.5</v>
      </c>
      <c r="F43" s="97">
        <v>1</v>
      </c>
      <c r="G43" s="98">
        <v>3.5</v>
      </c>
      <c r="H43" s="99">
        <v>1</v>
      </c>
      <c r="I43" s="100">
        <v>16.600000000000001</v>
      </c>
      <c r="J43" s="101">
        <v>9</v>
      </c>
      <c r="K43" s="98">
        <v>14.8</v>
      </c>
      <c r="L43" s="101">
        <v>15</v>
      </c>
      <c r="M43" s="102">
        <v>0.2</v>
      </c>
    </row>
    <row r="44" spans="2:15" x14ac:dyDescent="0.25">
      <c r="B44" s="267"/>
      <c r="C44" s="103" t="s">
        <v>17</v>
      </c>
      <c r="D44" s="79">
        <v>15</v>
      </c>
      <c r="E44" s="80">
        <v>4.5</v>
      </c>
      <c r="F44" s="81">
        <v>1</v>
      </c>
      <c r="G44" s="82">
        <v>4.5</v>
      </c>
      <c r="H44" s="83">
        <v>1</v>
      </c>
      <c r="I44" s="84">
        <v>10</v>
      </c>
      <c r="J44" s="85">
        <v>11</v>
      </c>
      <c r="K44" s="82">
        <v>25.5</v>
      </c>
      <c r="L44" s="85">
        <v>17</v>
      </c>
      <c r="M44" s="86">
        <v>6.6666666666666666E-2</v>
      </c>
    </row>
    <row r="45" spans="2:15" x14ac:dyDescent="0.25">
      <c r="B45" s="267"/>
      <c r="C45" s="78" t="s">
        <v>18</v>
      </c>
      <c r="D45" s="87">
        <v>15</v>
      </c>
      <c r="E45" s="88">
        <v>2.6</v>
      </c>
      <c r="F45" s="89">
        <v>1</v>
      </c>
      <c r="G45" s="90">
        <v>2.6</v>
      </c>
      <c r="H45" s="91">
        <v>1</v>
      </c>
      <c r="I45" s="92">
        <v>15.1</v>
      </c>
      <c r="J45" s="93">
        <v>16</v>
      </c>
      <c r="K45" s="90">
        <v>19.7</v>
      </c>
      <c r="L45" s="93">
        <v>20</v>
      </c>
      <c r="M45" s="94">
        <v>0.1111111111111111</v>
      </c>
    </row>
    <row r="46" spans="2:15" x14ac:dyDescent="0.25">
      <c r="B46" s="267"/>
      <c r="C46" s="104" t="s">
        <v>19</v>
      </c>
      <c r="D46" s="95">
        <v>17</v>
      </c>
      <c r="E46" s="96">
        <v>1.5</v>
      </c>
      <c r="F46" s="97">
        <v>1</v>
      </c>
      <c r="G46" s="98">
        <v>1.5</v>
      </c>
      <c r="H46" s="99">
        <v>1</v>
      </c>
      <c r="I46" s="100">
        <v>19</v>
      </c>
      <c r="J46" s="101">
        <v>19</v>
      </c>
      <c r="K46" s="98">
        <v>23.6</v>
      </c>
      <c r="L46" s="101">
        <v>22</v>
      </c>
      <c r="M46" s="102">
        <v>0</v>
      </c>
    </row>
    <row r="47" spans="2:15" x14ac:dyDescent="0.25">
      <c r="B47" s="267"/>
      <c r="C47" s="103" t="s">
        <v>20</v>
      </c>
      <c r="D47" s="79">
        <v>14</v>
      </c>
      <c r="E47" s="80">
        <v>1.7</v>
      </c>
      <c r="F47" s="81">
        <v>1</v>
      </c>
      <c r="G47" s="82">
        <v>1.7</v>
      </c>
      <c r="H47" s="83">
        <v>1</v>
      </c>
      <c r="I47" s="84">
        <v>14.1</v>
      </c>
      <c r="J47" s="85">
        <v>12</v>
      </c>
      <c r="K47" s="82">
        <v>23.9</v>
      </c>
      <c r="L47" s="85">
        <v>22</v>
      </c>
      <c r="M47" s="86">
        <v>5.5555555555555552E-2</v>
      </c>
    </row>
    <row r="48" spans="2:15" x14ac:dyDescent="0.25">
      <c r="B48" s="267"/>
      <c r="C48" s="103" t="s">
        <v>21</v>
      </c>
      <c r="D48" s="79">
        <v>11</v>
      </c>
      <c r="E48" s="80">
        <v>4.0999999999999996</v>
      </c>
      <c r="F48" s="81">
        <v>1</v>
      </c>
      <c r="G48" s="82">
        <v>4.0999999999999996</v>
      </c>
      <c r="H48" s="83">
        <v>1</v>
      </c>
      <c r="I48" s="84">
        <v>13.1</v>
      </c>
      <c r="J48" s="85">
        <v>12</v>
      </c>
      <c r="K48" s="82">
        <v>22.2</v>
      </c>
      <c r="L48" s="85">
        <v>27</v>
      </c>
      <c r="M48" s="86">
        <v>0.1</v>
      </c>
    </row>
    <row r="49" spans="2:13" x14ac:dyDescent="0.25">
      <c r="B49" s="267"/>
      <c r="C49" s="105" t="s">
        <v>22</v>
      </c>
      <c r="D49" s="79">
        <v>13</v>
      </c>
      <c r="E49" s="80">
        <v>4</v>
      </c>
      <c r="F49" s="81">
        <v>1</v>
      </c>
      <c r="G49" s="82">
        <v>3.8</v>
      </c>
      <c r="H49" s="83">
        <v>1</v>
      </c>
      <c r="I49" s="84">
        <v>12.2</v>
      </c>
      <c r="J49" s="85">
        <v>11</v>
      </c>
      <c r="K49" s="82">
        <v>24.7</v>
      </c>
      <c r="L49" s="85">
        <v>23</v>
      </c>
      <c r="M49" s="86">
        <v>0</v>
      </c>
    </row>
    <row r="50" spans="2:13" x14ac:dyDescent="0.25">
      <c r="B50" s="267"/>
      <c r="C50" s="104" t="s">
        <v>23</v>
      </c>
      <c r="D50" s="79">
        <v>16</v>
      </c>
      <c r="E50" s="80">
        <v>4.4000000000000004</v>
      </c>
      <c r="F50" s="81">
        <v>1</v>
      </c>
      <c r="G50" s="82">
        <v>4.4000000000000004</v>
      </c>
      <c r="H50" s="83">
        <v>1</v>
      </c>
      <c r="I50" s="84">
        <v>10.7</v>
      </c>
      <c r="J50" s="85">
        <v>8.5</v>
      </c>
      <c r="K50" s="82">
        <v>17.100000000000001</v>
      </c>
      <c r="L50" s="85">
        <v>15.5</v>
      </c>
      <c r="M50" s="86">
        <v>8.3333333333333329E-2</v>
      </c>
    </row>
    <row r="51" spans="2:13" x14ac:dyDescent="0.25">
      <c r="B51" s="267"/>
      <c r="C51" s="106" t="s">
        <v>24</v>
      </c>
      <c r="D51" s="79">
        <v>22</v>
      </c>
      <c r="E51" s="80">
        <v>3.1</v>
      </c>
      <c r="F51" s="81">
        <v>1</v>
      </c>
      <c r="G51" s="82">
        <v>3.1</v>
      </c>
      <c r="H51" s="83">
        <v>1</v>
      </c>
      <c r="I51" s="84">
        <v>6.8</v>
      </c>
      <c r="J51" s="85">
        <v>7</v>
      </c>
      <c r="K51" s="82">
        <v>15.5</v>
      </c>
      <c r="L51" s="85">
        <v>14</v>
      </c>
      <c r="M51" s="86">
        <v>0.1</v>
      </c>
    </row>
    <row r="52" spans="2:13" x14ac:dyDescent="0.25">
      <c r="B52" s="267"/>
      <c r="C52" s="103" t="s">
        <v>25</v>
      </c>
      <c r="D52" s="79">
        <v>20</v>
      </c>
      <c r="E52" s="80">
        <v>1.1000000000000001</v>
      </c>
      <c r="F52" s="81">
        <v>0</v>
      </c>
      <c r="G52" s="82">
        <v>1.1000000000000001</v>
      </c>
      <c r="H52" s="83">
        <v>0</v>
      </c>
      <c r="I52" s="84">
        <v>8.6</v>
      </c>
      <c r="J52" s="85">
        <v>8.5</v>
      </c>
      <c r="K52" s="82">
        <v>18.600000000000001</v>
      </c>
      <c r="L52" s="85">
        <v>17.5</v>
      </c>
      <c r="M52" s="86">
        <v>5.5555555555555552E-2</v>
      </c>
    </row>
    <row r="53" spans="2:13" x14ac:dyDescent="0.25">
      <c r="B53" s="267"/>
      <c r="C53" s="106" t="s">
        <v>26</v>
      </c>
      <c r="D53" s="79">
        <v>18</v>
      </c>
      <c r="E53" s="80">
        <v>1.7</v>
      </c>
      <c r="F53" s="81">
        <v>1</v>
      </c>
      <c r="G53" s="82">
        <v>1.7</v>
      </c>
      <c r="H53" s="83">
        <v>1</v>
      </c>
      <c r="I53" s="84">
        <v>9.5</v>
      </c>
      <c r="J53" s="85">
        <v>6</v>
      </c>
      <c r="K53" s="82">
        <v>18.899999999999999</v>
      </c>
      <c r="L53" s="85">
        <v>21</v>
      </c>
      <c r="M53" s="86">
        <v>0.15789473684210525</v>
      </c>
    </row>
    <row r="54" spans="2:13" x14ac:dyDescent="0.25">
      <c r="B54" s="267"/>
      <c r="C54" s="106" t="s">
        <v>27</v>
      </c>
      <c r="D54" s="79">
        <v>16</v>
      </c>
      <c r="E54" s="80">
        <v>3.4</v>
      </c>
      <c r="F54" s="81">
        <v>1</v>
      </c>
      <c r="G54" s="82">
        <v>3.4</v>
      </c>
      <c r="H54" s="83">
        <v>1</v>
      </c>
      <c r="I54" s="84">
        <v>11.8</v>
      </c>
      <c r="J54" s="85">
        <v>7.5</v>
      </c>
      <c r="K54" s="82">
        <v>25</v>
      </c>
      <c r="L54" s="85">
        <v>26</v>
      </c>
      <c r="M54" s="86">
        <v>0</v>
      </c>
    </row>
    <row r="55" spans="2:13" x14ac:dyDescent="0.25">
      <c r="B55" s="267"/>
      <c r="C55" s="106" t="s">
        <v>30</v>
      </c>
      <c r="D55" s="79">
        <v>19</v>
      </c>
      <c r="E55" s="80">
        <v>4.7</v>
      </c>
      <c r="F55" s="81">
        <v>2</v>
      </c>
      <c r="G55" s="82">
        <v>4.7</v>
      </c>
      <c r="H55" s="83">
        <v>2</v>
      </c>
      <c r="I55" s="84">
        <v>7.5</v>
      </c>
      <c r="J55" s="85">
        <v>4</v>
      </c>
      <c r="K55" s="82">
        <v>17.3</v>
      </c>
      <c r="L55" s="85">
        <v>14.5</v>
      </c>
      <c r="M55" s="86">
        <f>2/31</f>
        <v>6.4516129032258063E-2</v>
      </c>
    </row>
    <row r="56" spans="2:13" x14ac:dyDescent="0.25">
      <c r="B56" s="267"/>
      <c r="C56" s="106" t="s">
        <v>31</v>
      </c>
      <c r="D56" s="79">
        <v>32</v>
      </c>
      <c r="E56" s="80">
        <v>2.8</v>
      </c>
      <c r="F56" s="81">
        <v>1</v>
      </c>
      <c r="G56" s="82">
        <v>2.8</v>
      </c>
      <c r="H56" s="83">
        <v>1</v>
      </c>
      <c r="I56" s="84">
        <v>13.1</v>
      </c>
      <c r="J56" s="85">
        <v>13</v>
      </c>
      <c r="K56" s="82">
        <v>14.1</v>
      </c>
      <c r="L56" s="85">
        <v>13.5</v>
      </c>
      <c r="M56" s="86">
        <f>6/45</f>
        <v>0.13333333333333333</v>
      </c>
    </row>
    <row r="57" spans="2:13" x14ac:dyDescent="0.25">
      <c r="B57" s="267"/>
      <c r="C57" s="106" t="s">
        <v>32</v>
      </c>
      <c r="D57" s="79">
        <v>23</v>
      </c>
      <c r="E57" s="80">
        <v>2.5</v>
      </c>
      <c r="F57" s="81">
        <v>1</v>
      </c>
      <c r="G57" s="82">
        <v>2.5</v>
      </c>
      <c r="H57" s="83">
        <v>1</v>
      </c>
      <c r="I57" s="84">
        <v>14</v>
      </c>
      <c r="J57" s="85">
        <v>14</v>
      </c>
      <c r="K57" s="82">
        <v>15.2</v>
      </c>
      <c r="L57" s="85">
        <v>14</v>
      </c>
      <c r="M57" s="86">
        <f>4/36</f>
        <v>0.1111111111111111</v>
      </c>
    </row>
    <row r="58" spans="2:13" x14ac:dyDescent="0.25">
      <c r="B58" s="267"/>
      <c r="C58" s="106" t="s">
        <v>33</v>
      </c>
      <c r="D58" s="79">
        <v>23</v>
      </c>
      <c r="E58" s="80">
        <v>1.4</v>
      </c>
      <c r="F58" s="81">
        <v>0</v>
      </c>
      <c r="G58" s="82">
        <v>1.4</v>
      </c>
      <c r="H58" s="83">
        <v>0</v>
      </c>
      <c r="I58" s="84">
        <v>18</v>
      </c>
      <c r="J58" s="85">
        <v>18</v>
      </c>
      <c r="K58" s="82">
        <v>23.4</v>
      </c>
      <c r="L58" s="85">
        <v>22</v>
      </c>
      <c r="M58" s="86">
        <f>2/37</f>
        <v>5.4054054054054057E-2</v>
      </c>
    </row>
    <row r="59" spans="2:13" x14ac:dyDescent="0.25">
      <c r="B59" s="267"/>
      <c r="C59" s="106" t="s">
        <v>34</v>
      </c>
      <c r="D59" s="79">
        <v>21</v>
      </c>
      <c r="E59" s="80">
        <v>1.2</v>
      </c>
      <c r="F59" s="81">
        <v>0</v>
      </c>
      <c r="G59" s="82">
        <v>1.2</v>
      </c>
      <c r="H59" s="83">
        <v>0</v>
      </c>
      <c r="I59" s="84">
        <v>22</v>
      </c>
      <c r="J59" s="85">
        <v>22.5</v>
      </c>
      <c r="K59" s="82">
        <v>29.9</v>
      </c>
      <c r="L59" s="85">
        <v>32</v>
      </c>
      <c r="M59" s="86">
        <f>2/40</f>
        <v>0.05</v>
      </c>
    </row>
    <row r="60" spans="2:13" x14ac:dyDescent="0.25">
      <c r="B60" s="267"/>
      <c r="C60" s="170" t="s">
        <v>35</v>
      </c>
      <c r="D60" s="87">
        <v>20</v>
      </c>
      <c r="E60" s="88">
        <v>2.9</v>
      </c>
      <c r="F60" s="89">
        <v>0</v>
      </c>
      <c r="G60" s="90">
        <v>2.8</v>
      </c>
      <c r="H60" s="91">
        <v>0</v>
      </c>
      <c r="I60" s="92">
        <v>16.899999999999999</v>
      </c>
      <c r="J60" s="93">
        <v>19.5</v>
      </c>
      <c r="K60" s="90">
        <v>26.5</v>
      </c>
      <c r="L60" s="93">
        <v>30</v>
      </c>
      <c r="M60" s="94">
        <f>4/29</f>
        <v>0.13793103448275862</v>
      </c>
    </row>
    <row r="61" spans="2:13" ht="15.75" thickBot="1" x14ac:dyDescent="0.3">
      <c r="B61" s="268"/>
      <c r="C61" s="209" t="s">
        <v>45</v>
      </c>
      <c r="D61" s="107">
        <v>12</v>
      </c>
      <c r="E61" s="108">
        <v>2.1</v>
      </c>
      <c r="F61" s="109">
        <v>0</v>
      </c>
      <c r="G61" s="110">
        <v>2.1</v>
      </c>
      <c r="H61" s="111">
        <v>0</v>
      </c>
      <c r="I61" s="112">
        <v>16</v>
      </c>
      <c r="J61" s="113">
        <v>16</v>
      </c>
      <c r="K61" s="110">
        <v>19.2</v>
      </c>
      <c r="L61" s="113">
        <v>14</v>
      </c>
      <c r="M61" s="114">
        <f>5/22</f>
        <v>0.22727272727272727</v>
      </c>
    </row>
    <row r="62" spans="2:13" ht="15" customHeight="1" x14ac:dyDescent="0.25">
      <c r="B62" s="258" t="s">
        <v>39</v>
      </c>
      <c r="C62" s="115" t="s">
        <v>13</v>
      </c>
      <c r="D62" s="116">
        <v>59</v>
      </c>
      <c r="E62" s="117">
        <v>1.8</v>
      </c>
      <c r="F62" s="118">
        <v>1</v>
      </c>
      <c r="G62" s="119">
        <v>1.8</v>
      </c>
      <c r="H62" s="120">
        <v>1</v>
      </c>
      <c r="I62" s="121">
        <v>37.200000000000003</v>
      </c>
      <c r="J62" s="122">
        <v>16</v>
      </c>
      <c r="K62" s="119">
        <v>38.6</v>
      </c>
      <c r="L62" s="122">
        <v>44</v>
      </c>
      <c r="M62" s="123">
        <v>0.24324324324324326</v>
      </c>
    </row>
    <row r="63" spans="2:13" x14ac:dyDescent="0.25">
      <c r="B63" s="259"/>
      <c r="C63" s="17" t="s">
        <v>14</v>
      </c>
      <c r="D63" s="18">
        <v>63</v>
      </c>
      <c r="E63" s="19">
        <v>1.8</v>
      </c>
      <c r="F63" s="20">
        <v>1</v>
      </c>
      <c r="G63" s="21">
        <v>2.1</v>
      </c>
      <c r="H63" s="22">
        <v>1</v>
      </c>
      <c r="I63" s="23">
        <v>35.9</v>
      </c>
      <c r="J63" s="24">
        <v>19</v>
      </c>
      <c r="K63" s="21">
        <v>26.2</v>
      </c>
      <c r="L63" s="24">
        <v>15</v>
      </c>
      <c r="M63" s="25">
        <v>0.25</v>
      </c>
    </row>
    <row r="64" spans="2:13" x14ac:dyDescent="0.25">
      <c r="B64" s="259"/>
      <c r="C64" s="17" t="s">
        <v>15</v>
      </c>
      <c r="D64" s="18">
        <v>39</v>
      </c>
      <c r="E64" s="19">
        <v>1.7</v>
      </c>
      <c r="F64" s="20">
        <v>1</v>
      </c>
      <c r="G64" s="21">
        <v>2.1</v>
      </c>
      <c r="H64" s="22">
        <v>1</v>
      </c>
      <c r="I64" s="23">
        <v>16.8</v>
      </c>
      <c r="J64" s="24">
        <v>8</v>
      </c>
      <c r="K64" s="21">
        <v>34.200000000000003</v>
      </c>
      <c r="L64" s="24">
        <v>25</v>
      </c>
      <c r="M64" s="25">
        <v>6.7567567567567571E-2</v>
      </c>
    </row>
    <row r="65" spans="2:15" x14ac:dyDescent="0.25">
      <c r="B65" s="259"/>
      <c r="C65" s="17" t="s">
        <v>16</v>
      </c>
      <c r="D65" s="18">
        <v>78</v>
      </c>
      <c r="E65" s="19">
        <v>1.7</v>
      </c>
      <c r="F65" s="20">
        <v>1</v>
      </c>
      <c r="G65" s="21">
        <v>2.1</v>
      </c>
      <c r="H65" s="22">
        <v>1</v>
      </c>
      <c r="I65" s="23">
        <v>16.100000000000001</v>
      </c>
      <c r="J65" s="24">
        <v>10</v>
      </c>
      <c r="K65" s="21">
        <v>20.8</v>
      </c>
      <c r="L65" s="24">
        <v>15</v>
      </c>
      <c r="M65" s="25">
        <v>0.2537313432835821</v>
      </c>
    </row>
    <row r="66" spans="2:15" x14ac:dyDescent="0.25">
      <c r="B66" s="259"/>
      <c r="C66" s="26" t="s">
        <v>17</v>
      </c>
      <c r="D66" s="27">
        <v>63</v>
      </c>
      <c r="E66" s="28">
        <v>2.1</v>
      </c>
      <c r="F66" s="29">
        <v>1</v>
      </c>
      <c r="G66" s="30">
        <v>2.1</v>
      </c>
      <c r="H66" s="31">
        <v>1</v>
      </c>
      <c r="I66" s="32">
        <v>22.5</v>
      </c>
      <c r="J66" s="33">
        <v>19</v>
      </c>
      <c r="K66" s="30">
        <v>23.6</v>
      </c>
      <c r="L66" s="33">
        <v>33</v>
      </c>
      <c r="M66" s="34">
        <v>0.2413793103448276</v>
      </c>
    </row>
    <row r="67" spans="2:15" x14ac:dyDescent="0.25">
      <c r="B67" s="259"/>
      <c r="C67" s="17" t="s">
        <v>18</v>
      </c>
      <c r="D67" s="18">
        <v>82</v>
      </c>
      <c r="E67" s="19">
        <v>1.7</v>
      </c>
      <c r="F67" s="20">
        <v>1</v>
      </c>
      <c r="G67" s="21">
        <v>2</v>
      </c>
      <c r="H67" s="22">
        <v>1</v>
      </c>
      <c r="I67" s="23">
        <v>24.3</v>
      </c>
      <c r="J67" s="24">
        <v>15</v>
      </c>
      <c r="K67" s="21">
        <v>23</v>
      </c>
      <c r="L67" s="24">
        <v>14</v>
      </c>
      <c r="M67" s="25">
        <v>0.25925925925925924</v>
      </c>
    </row>
    <row r="68" spans="2:15" x14ac:dyDescent="0.25">
      <c r="B68" s="259"/>
      <c r="C68" s="35" t="s">
        <v>19</v>
      </c>
      <c r="D68" s="36">
        <v>76</v>
      </c>
      <c r="E68" s="37">
        <v>1.8</v>
      </c>
      <c r="F68" s="38">
        <v>1</v>
      </c>
      <c r="G68" s="39">
        <v>2.1</v>
      </c>
      <c r="H68" s="40">
        <v>1</v>
      </c>
      <c r="I68" s="41">
        <v>21.2</v>
      </c>
      <c r="J68" s="42">
        <v>23</v>
      </c>
      <c r="K68" s="39">
        <v>32.1</v>
      </c>
      <c r="L68" s="42">
        <v>45</v>
      </c>
      <c r="M68" s="43">
        <v>0.20454545454545456</v>
      </c>
    </row>
    <row r="69" spans="2:15" s="44" customFormat="1" x14ac:dyDescent="0.25">
      <c r="B69" s="259"/>
      <c r="C69" s="26" t="s">
        <v>20</v>
      </c>
      <c r="D69" s="27">
        <v>58</v>
      </c>
      <c r="E69" s="124">
        <v>1.2</v>
      </c>
      <c r="F69" s="125">
        <v>1</v>
      </c>
      <c r="G69" s="125">
        <v>1.4</v>
      </c>
      <c r="H69" s="125">
        <v>1</v>
      </c>
      <c r="I69" s="125">
        <v>31.9</v>
      </c>
      <c r="J69" s="125">
        <v>28</v>
      </c>
      <c r="K69" s="125">
        <v>33.5</v>
      </c>
      <c r="L69" s="126">
        <v>47</v>
      </c>
      <c r="M69" s="34">
        <v>0.24444444444444444</v>
      </c>
      <c r="N69"/>
      <c r="O69"/>
    </row>
    <row r="70" spans="2:15" s="44" customFormat="1" x14ac:dyDescent="0.25">
      <c r="B70" s="259"/>
      <c r="C70" s="26" t="s">
        <v>21</v>
      </c>
      <c r="D70" s="27">
        <v>66</v>
      </c>
      <c r="E70" s="124">
        <v>1.5</v>
      </c>
      <c r="F70" s="125">
        <v>1</v>
      </c>
      <c r="G70" s="125">
        <v>2</v>
      </c>
      <c r="H70" s="125">
        <v>1</v>
      </c>
      <c r="I70" s="125">
        <v>27.3</v>
      </c>
      <c r="J70" s="125">
        <v>22</v>
      </c>
      <c r="K70" s="125">
        <v>39</v>
      </c>
      <c r="L70" s="126">
        <v>48</v>
      </c>
      <c r="M70" s="34">
        <v>0.1875</v>
      </c>
      <c r="N70"/>
      <c r="O70"/>
    </row>
    <row r="71" spans="2:15" s="44" customFormat="1" x14ac:dyDescent="0.25">
      <c r="B71" s="259"/>
      <c r="C71" s="127" t="s">
        <v>22</v>
      </c>
      <c r="D71" s="27">
        <v>61</v>
      </c>
      <c r="E71" s="124">
        <v>2.7</v>
      </c>
      <c r="F71" s="125">
        <v>0</v>
      </c>
      <c r="G71" s="125">
        <v>2.9</v>
      </c>
      <c r="H71" s="125">
        <v>0</v>
      </c>
      <c r="I71" s="125">
        <v>29.2</v>
      </c>
      <c r="J71" s="125">
        <v>18.5</v>
      </c>
      <c r="K71" s="125">
        <v>33.6</v>
      </c>
      <c r="L71" s="126">
        <v>44</v>
      </c>
      <c r="M71" s="34">
        <v>0.23</v>
      </c>
      <c r="N71"/>
      <c r="O71"/>
    </row>
    <row r="72" spans="2:15" s="44" customFormat="1" x14ac:dyDescent="0.25">
      <c r="B72" s="259"/>
      <c r="C72" s="35" t="s">
        <v>23</v>
      </c>
      <c r="D72" s="27">
        <v>64</v>
      </c>
      <c r="E72" s="124">
        <v>2.7</v>
      </c>
      <c r="F72" s="125">
        <v>1</v>
      </c>
      <c r="G72" s="125">
        <v>3.3</v>
      </c>
      <c r="H72" s="125">
        <v>1</v>
      </c>
      <c r="I72" s="125">
        <v>24.2</v>
      </c>
      <c r="J72" s="125">
        <v>21</v>
      </c>
      <c r="K72" s="125">
        <v>33.1</v>
      </c>
      <c r="L72" s="126">
        <v>41</v>
      </c>
      <c r="M72" s="34">
        <v>0.14285714285714285</v>
      </c>
      <c r="N72"/>
      <c r="O72"/>
    </row>
    <row r="73" spans="2:15" s="44" customFormat="1" x14ac:dyDescent="0.25">
      <c r="B73" s="259"/>
      <c r="C73" s="26" t="s">
        <v>24</v>
      </c>
      <c r="D73" s="27">
        <v>80</v>
      </c>
      <c r="E73" s="128">
        <v>2</v>
      </c>
      <c r="F73" s="125">
        <v>0</v>
      </c>
      <c r="G73" s="125">
        <v>2.5</v>
      </c>
      <c r="H73" s="125">
        <v>0</v>
      </c>
      <c r="I73" s="125">
        <v>25.9</v>
      </c>
      <c r="J73" s="125">
        <v>27</v>
      </c>
      <c r="K73" s="125">
        <v>28.3</v>
      </c>
      <c r="L73" s="126">
        <v>21</v>
      </c>
      <c r="M73" s="34">
        <v>0.3</v>
      </c>
      <c r="N73"/>
      <c r="O73"/>
    </row>
    <row r="74" spans="2:15" s="44" customFormat="1" x14ac:dyDescent="0.25">
      <c r="B74" s="259"/>
      <c r="C74" s="26" t="s">
        <v>25</v>
      </c>
      <c r="D74" s="27">
        <v>65</v>
      </c>
      <c r="E74" s="128">
        <v>1.9</v>
      </c>
      <c r="F74" s="125">
        <v>0</v>
      </c>
      <c r="G74" s="125">
        <v>2.2000000000000002</v>
      </c>
      <c r="H74" s="125">
        <v>0</v>
      </c>
      <c r="I74" s="125">
        <v>23.5</v>
      </c>
      <c r="J74" s="125">
        <v>20.5</v>
      </c>
      <c r="K74" s="125">
        <v>37.4</v>
      </c>
      <c r="L74" s="126">
        <v>46</v>
      </c>
      <c r="M74" s="34">
        <v>0.13157894736842105</v>
      </c>
      <c r="N74"/>
      <c r="O74"/>
    </row>
    <row r="75" spans="2:15" s="44" customFormat="1" x14ac:dyDescent="0.25">
      <c r="B75" s="259"/>
      <c r="C75" s="26" t="s">
        <v>26</v>
      </c>
      <c r="D75" s="27">
        <v>68</v>
      </c>
      <c r="E75" s="128">
        <v>1.7</v>
      </c>
      <c r="F75" s="125">
        <v>0</v>
      </c>
      <c r="G75" s="125">
        <v>2</v>
      </c>
      <c r="H75" s="125">
        <v>0</v>
      </c>
      <c r="I75" s="125">
        <v>23.1</v>
      </c>
      <c r="J75" s="125">
        <v>21.5</v>
      </c>
      <c r="K75" s="125">
        <v>29</v>
      </c>
      <c r="L75" s="126">
        <v>24.5</v>
      </c>
      <c r="M75" s="34">
        <v>0.25</v>
      </c>
      <c r="N75"/>
      <c r="O75"/>
    </row>
    <row r="76" spans="2:15" s="44" customFormat="1" x14ac:dyDescent="0.25">
      <c r="B76" s="259"/>
      <c r="C76" s="26" t="s">
        <v>27</v>
      </c>
      <c r="D76" s="27">
        <v>71</v>
      </c>
      <c r="E76" s="129">
        <v>1.4</v>
      </c>
      <c r="F76" s="125">
        <v>0</v>
      </c>
      <c r="G76" s="125">
        <v>1.5</v>
      </c>
      <c r="H76" s="125">
        <v>0</v>
      </c>
      <c r="I76" s="125">
        <v>22.1</v>
      </c>
      <c r="J76" s="125">
        <v>17</v>
      </c>
      <c r="K76" s="125">
        <v>26.6</v>
      </c>
      <c r="L76" s="29">
        <v>22</v>
      </c>
      <c r="M76" s="34">
        <v>0.11450381679389313</v>
      </c>
      <c r="N76"/>
      <c r="O76"/>
    </row>
    <row r="77" spans="2:15" s="44" customFormat="1" x14ac:dyDescent="0.25">
      <c r="B77" s="259"/>
      <c r="C77" s="26" t="s">
        <v>30</v>
      </c>
      <c r="D77" s="27">
        <v>67</v>
      </c>
      <c r="E77" s="28">
        <v>1.7</v>
      </c>
      <c r="F77" s="29">
        <v>0</v>
      </c>
      <c r="G77" s="30">
        <v>1.7</v>
      </c>
      <c r="H77" s="31">
        <v>0</v>
      </c>
      <c r="I77" s="32">
        <v>11.8</v>
      </c>
      <c r="J77" s="33">
        <v>6</v>
      </c>
      <c r="K77" s="30">
        <v>21.8</v>
      </c>
      <c r="L77" s="33">
        <v>18</v>
      </c>
      <c r="M77" s="34">
        <f>18/129</f>
        <v>0.13953488372093023</v>
      </c>
      <c r="N77"/>
      <c r="O77"/>
    </row>
    <row r="78" spans="2:15" s="44" customFormat="1" x14ac:dyDescent="0.25">
      <c r="B78" s="259"/>
      <c r="C78" s="26" t="s">
        <v>31</v>
      </c>
      <c r="D78" s="27">
        <v>95</v>
      </c>
      <c r="E78" s="28">
        <v>1.5</v>
      </c>
      <c r="F78" s="29">
        <v>0</v>
      </c>
      <c r="G78" s="30">
        <v>1.7</v>
      </c>
      <c r="H78" s="31">
        <v>0</v>
      </c>
      <c r="I78" s="32">
        <v>12.3</v>
      </c>
      <c r="J78" s="33">
        <v>13</v>
      </c>
      <c r="K78" s="30">
        <v>13.1</v>
      </c>
      <c r="L78" s="33">
        <v>10</v>
      </c>
      <c r="M78" s="34">
        <f>30/126</f>
        <v>0.23809523809523808</v>
      </c>
      <c r="N78"/>
      <c r="O78"/>
    </row>
    <row r="79" spans="2:15" s="44" customFormat="1" x14ac:dyDescent="0.25">
      <c r="B79" s="259"/>
      <c r="C79" s="26" t="s">
        <v>32</v>
      </c>
      <c r="D79" s="27">
        <v>102</v>
      </c>
      <c r="E79" s="28">
        <v>1.6</v>
      </c>
      <c r="F79" s="29">
        <v>0</v>
      </c>
      <c r="G79" s="30">
        <v>1.7</v>
      </c>
      <c r="H79" s="31">
        <v>0</v>
      </c>
      <c r="I79" s="32">
        <v>14.4</v>
      </c>
      <c r="J79" s="33">
        <v>11</v>
      </c>
      <c r="K79" s="30">
        <v>16.8</v>
      </c>
      <c r="L79" s="33">
        <v>14</v>
      </c>
      <c r="M79" s="34">
        <f>19/147</f>
        <v>0.12925170068027211</v>
      </c>
      <c r="N79"/>
      <c r="O79"/>
    </row>
    <row r="80" spans="2:15" s="44" customFormat="1" x14ac:dyDescent="0.25">
      <c r="B80" s="259"/>
      <c r="C80" s="17" t="s">
        <v>33</v>
      </c>
      <c r="D80" s="18">
        <v>75</v>
      </c>
      <c r="E80" s="19">
        <v>1.3</v>
      </c>
      <c r="F80" s="20">
        <v>0</v>
      </c>
      <c r="G80" s="21">
        <v>1.3</v>
      </c>
      <c r="H80" s="22">
        <v>0</v>
      </c>
      <c r="I80" s="23">
        <v>25.2</v>
      </c>
      <c r="J80" s="24">
        <v>25</v>
      </c>
      <c r="K80" s="21">
        <v>21.5</v>
      </c>
      <c r="L80" s="24">
        <v>17.5</v>
      </c>
      <c r="M80" s="25">
        <f>14/145</f>
        <v>9.6551724137931033E-2</v>
      </c>
      <c r="N80"/>
      <c r="O80"/>
    </row>
    <row r="81" spans="2:15" s="44" customFormat="1" x14ac:dyDescent="0.25">
      <c r="B81" s="259"/>
      <c r="C81" s="17" t="s">
        <v>34</v>
      </c>
      <c r="D81" s="18">
        <v>80</v>
      </c>
      <c r="E81" s="19">
        <v>1.5</v>
      </c>
      <c r="F81" s="20">
        <v>0</v>
      </c>
      <c r="G81" s="21">
        <v>1.5</v>
      </c>
      <c r="H81" s="22">
        <v>0</v>
      </c>
      <c r="I81" s="23">
        <v>24.3</v>
      </c>
      <c r="J81" s="24">
        <v>20.5</v>
      </c>
      <c r="K81" s="21">
        <v>28.1</v>
      </c>
      <c r="L81" s="24">
        <v>16.5</v>
      </c>
      <c r="M81" s="25">
        <f>20/152</f>
        <v>0.13157894736842105</v>
      </c>
      <c r="N81"/>
      <c r="O81"/>
    </row>
    <row r="82" spans="2:15" s="44" customFormat="1" x14ac:dyDescent="0.25">
      <c r="B82" s="259"/>
      <c r="C82" s="130" t="s">
        <v>35</v>
      </c>
      <c r="D82" s="18">
        <v>97</v>
      </c>
      <c r="E82" s="19">
        <v>1.5</v>
      </c>
      <c r="F82" s="20">
        <v>0</v>
      </c>
      <c r="G82" s="21">
        <v>1.6</v>
      </c>
      <c r="H82" s="22">
        <v>0</v>
      </c>
      <c r="I82" s="23">
        <v>26.8</v>
      </c>
      <c r="J82" s="24">
        <v>23</v>
      </c>
      <c r="K82" s="21">
        <v>24.3</v>
      </c>
      <c r="L82" s="24">
        <v>15</v>
      </c>
      <c r="M82" s="25">
        <f>18/165</f>
        <v>0.10909090909090909</v>
      </c>
      <c r="N82"/>
      <c r="O82"/>
    </row>
    <row r="83" spans="2:15" s="44" customFormat="1" ht="15.75" thickBot="1" x14ac:dyDescent="0.3">
      <c r="B83" s="260"/>
      <c r="C83" s="209" t="s">
        <v>45</v>
      </c>
      <c r="D83" s="107">
        <v>81</v>
      </c>
      <c r="E83" s="108">
        <v>1.5</v>
      </c>
      <c r="F83" s="109">
        <v>0</v>
      </c>
      <c r="G83" s="110">
        <v>1.6</v>
      </c>
      <c r="H83" s="111">
        <v>0</v>
      </c>
      <c r="I83" s="112">
        <v>25.9</v>
      </c>
      <c r="J83" s="113">
        <v>21</v>
      </c>
      <c r="K83" s="110">
        <v>28.8</v>
      </c>
      <c r="L83" s="113">
        <v>18</v>
      </c>
      <c r="M83" s="114">
        <f>27/167</f>
        <v>0.16167664670658682</v>
      </c>
      <c r="N83"/>
      <c r="O83"/>
    </row>
    <row r="84" spans="2:15" x14ac:dyDescent="0.25">
      <c r="B84" s="239" t="s">
        <v>221</v>
      </c>
      <c r="C84" s="239"/>
      <c r="D84" s="239"/>
      <c r="E84" s="239"/>
      <c r="F84" s="239"/>
      <c r="G84" s="239"/>
      <c r="H84" s="239"/>
      <c r="I84" s="239"/>
      <c r="J84" s="239"/>
      <c r="K84" s="239"/>
      <c r="L84" s="239"/>
      <c r="M84" s="239"/>
    </row>
    <row r="85" spans="2:15" s="44" customFormat="1" x14ac:dyDescent="0.25">
      <c r="B85" s="131"/>
      <c r="C85" s="132"/>
      <c r="D85" s="133"/>
      <c r="E85" s="134"/>
      <c r="F85" s="134"/>
      <c r="G85" s="134"/>
      <c r="H85" s="134"/>
      <c r="I85" s="134"/>
      <c r="J85" s="134"/>
      <c r="K85" s="134"/>
      <c r="L85" s="134"/>
      <c r="M85" s="135"/>
      <c r="N85"/>
      <c r="O85"/>
    </row>
    <row r="86" spans="2:15" s="44" customFormat="1" ht="15.75" thickBot="1" x14ac:dyDescent="0.3">
      <c r="B86" s="2" t="s">
        <v>1</v>
      </c>
      <c r="C86" s="136"/>
      <c r="D86" s="137"/>
      <c r="E86" s="137"/>
      <c r="F86" s="138"/>
      <c r="G86" s="139"/>
      <c r="H86" s="139"/>
      <c r="I86" s="139"/>
      <c r="J86" s="139"/>
      <c r="K86"/>
      <c r="L86"/>
      <c r="M86"/>
      <c r="N86"/>
      <c r="O86"/>
    </row>
    <row r="87" spans="2:15" s="44" customFormat="1" ht="15" customHeight="1" x14ac:dyDescent="0.25">
      <c r="B87" s="240" t="s">
        <v>40</v>
      </c>
      <c r="C87" s="241"/>
      <c r="D87" s="246" t="s">
        <v>3</v>
      </c>
      <c r="E87" s="269" t="s">
        <v>4</v>
      </c>
      <c r="F87" s="270"/>
      <c r="G87" s="270"/>
      <c r="H87" s="270"/>
      <c r="I87" s="270"/>
      <c r="J87" s="270"/>
      <c r="K87" s="270"/>
      <c r="L87" s="271"/>
      <c r="M87" s="272" t="s">
        <v>37</v>
      </c>
      <c r="N87"/>
      <c r="O87"/>
    </row>
    <row r="88" spans="2:15" s="44" customFormat="1" ht="24" customHeight="1" x14ac:dyDescent="0.25">
      <c r="B88" s="242"/>
      <c r="C88" s="243"/>
      <c r="D88" s="247"/>
      <c r="E88" s="255" t="s">
        <v>6</v>
      </c>
      <c r="F88" s="256"/>
      <c r="G88" s="256" t="s">
        <v>7</v>
      </c>
      <c r="H88" s="256"/>
      <c r="I88" s="256" t="s">
        <v>41</v>
      </c>
      <c r="J88" s="256"/>
      <c r="K88" s="256" t="s">
        <v>9</v>
      </c>
      <c r="L88" s="257"/>
      <c r="M88" s="253"/>
      <c r="N88"/>
      <c r="O88"/>
    </row>
    <row r="89" spans="2:15" s="44" customFormat="1" ht="30.75" customHeight="1" thickBot="1" x14ac:dyDescent="0.3">
      <c r="B89" s="244"/>
      <c r="C89" s="245"/>
      <c r="D89" s="248"/>
      <c r="E89" s="3" t="s">
        <v>10</v>
      </c>
      <c r="F89" s="4" t="s">
        <v>11</v>
      </c>
      <c r="G89" s="5" t="s">
        <v>10</v>
      </c>
      <c r="H89" s="6" t="s">
        <v>11</v>
      </c>
      <c r="I89" s="5" t="s">
        <v>10</v>
      </c>
      <c r="J89" s="6" t="s">
        <v>11</v>
      </c>
      <c r="K89" s="5" t="s">
        <v>10</v>
      </c>
      <c r="L89" s="7" t="s">
        <v>11</v>
      </c>
      <c r="M89" s="254"/>
      <c r="N89"/>
      <c r="O89"/>
    </row>
    <row r="90" spans="2:15" ht="15" customHeight="1" x14ac:dyDescent="0.25">
      <c r="B90" s="258" t="s">
        <v>12</v>
      </c>
      <c r="C90" s="115" t="s">
        <v>13</v>
      </c>
      <c r="D90" s="9">
        <v>38</v>
      </c>
      <c r="E90" s="10">
        <v>4.5999999999999996</v>
      </c>
      <c r="F90" s="11">
        <v>1</v>
      </c>
      <c r="G90" s="12">
        <v>8.6</v>
      </c>
      <c r="H90" s="13">
        <v>5</v>
      </c>
      <c r="I90" s="14">
        <v>28.1</v>
      </c>
      <c r="J90" s="15">
        <v>28</v>
      </c>
      <c r="K90" s="12">
        <v>61.3</v>
      </c>
      <c r="L90" s="15">
        <v>57</v>
      </c>
      <c r="M90" s="16">
        <v>0</v>
      </c>
    </row>
    <row r="91" spans="2:15" x14ac:dyDescent="0.25">
      <c r="B91" s="259"/>
      <c r="C91" s="17" t="s">
        <v>14</v>
      </c>
      <c r="D91" s="18">
        <v>37</v>
      </c>
      <c r="E91" s="19">
        <v>4.3</v>
      </c>
      <c r="F91" s="20">
        <v>1</v>
      </c>
      <c r="G91" s="21">
        <v>8.8000000000000007</v>
      </c>
      <c r="H91" s="22">
        <v>6</v>
      </c>
      <c r="I91" s="23">
        <v>37</v>
      </c>
      <c r="J91" s="24">
        <v>33</v>
      </c>
      <c r="K91" s="21">
        <v>56.9</v>
      </c>
      <c r="L91" s="24">
        <v>57</v>
      </c>
      <c r="M91" s="25">
        <v>0</v>
      </c>
    </row>
    <row r="92" spans="2:15" x14ac:dyDescent="0.25">
      <c r="B92" s="259"/>
      <c r="C92" s="17" t="s">
        <v>15</v>
      </c>
      <c r="D92" s="18">
        <v>38</v>
      </c>
      <c r="E92" s="19">
        <v>4.0999999999999996</v>
      </c>
      <c r="F92" s="20">
        <v>1</v>
      </c>
      <c r="G92" s="21">
        <v>8.3000000000000007</v>
      </c>
      <c r="H92" s="22">
        <v>6</v>
      </c>
      <c r="I92" s="23">
        <v>38</v>
      </c>
      <c r="J92" s="24">
        <v>39</v>
      </c>
      <c r="K92" s="21">
        <v>65.599999999999994</v>
      </c>
      <c r="L92" s="24">
        <v>64</v>
      </c>
      <c r="M92" s="25">
        <v>0</v>
      </c>
    </row>
    <row r="93" spans="2:15" x14ac:dyDescent="0.25">
      <c r="B93" s="259"/>
      <c r="C93" s="17" t="s">
        <v>16</v>
      </c>
      <c r="D93" s="18">
        <v>45</v>
      </c>
      <c r="E93" s="19">
        <v>4.2</v>
      </c>
      <c r="F93" s="20">
        <v>1</v>
      </c>
      <c r="G93" s="21">
        <v>8.9</v>
      </c>
      <c r="H93" s="22">
        <v>6</v>
      </c>
      <c r="I93" s="23">
        <v>32.6</v>
      </c>
      <c r="J93" s="24">
        <v>30</v>
      </c>
      <c r="K93" s="21">
        <v>66.5</v>
      </c>
      <c r="L93" s="24">
        <v>64</v>
      </c>
      <c r="M93" s="25">
        <v>0</v>
      </c>
    </row>
    <row r="94" spans="2:15" x14ac:dyDescent="0.25">
      <c r="B94" s="259"/>
      <c r="C94" s="26" t="s">
        <v>17</v>
      </c>
      <c r="D94" s="27">
        <v>32</v>
      </c>
      <c r="E94" s="28">
        <v>2.4</v>
      </c>
      <c r="F94" s="29">
        <v>1</v>
      </c>
      <c r="G94" s="30">
        <v>6.4</v>
      </c>
      <c r="H94" s="31">
        <v>5</v>
      </c>
      <c r="I94" s="32">
        <v>33.4</v>
      </c>
      <c r="J94" s="33">
        <v>32</v>
      </c>
      <c r="K94" s="30">
        <v>57.7</v>
      </c>
      <c r="L94" s="33">
        <v>56</v>
      </c>
      <c r="M94" s="34">
        <v>3.125E-2</v>
      </c>
    </row>
    <row r="95" spans="2:15" x14ac:dyDescent="0.25">
      <c r="B95" s="259"/>
      <c r="C95" s="17" t="s">
        <v>18</v>
      </c>
      <c r="D95" s="18">
        <v>51</v>
      </c>
      <c r="E95" s="19">
        <v>2.2999999999999998</v>
      </c>
      <c r="F95" s="20">
        <v>1</v>
      </c>
      <c r="G95" s="21">
        <v>4.9000000000000004</v>
      </c>
      <c r="H95" s="22">
        <v>4</v>
      </c>
      <c r="I95" s="23">
        <v>29.1</v>
      </c>
      <c r="J95" s="24">
        <v>14</v>
      </c>
      <c r="K95" s="21">
        <v>53.5</v>
      </c>
      <c r="L95" s="24">
        <v>55</v>
      </c>
      <c r="M95" s="25">
        <v>3.0303030303030304E-2</v>
      </c>
    </row>
    <row r="96" spans="2:15" x14ac:dyDescent="0.25">
      <c r="B96" s="259"/>
      <c r="C96" s="35" t="s">
        <v>19</v>
      </c>
      <c r="D96" s="36">
        <v>33</v>
      </c>
      <c r="E96" s="37">
        <v>1.9</v>
      </c>
      <c r="F96" s="38">
        <v>0</v>
      </c>
      <c r="G96" s="39">
        <v>4.9000000000000004</v>
      </c>
      <c r="H96" s="40">
        <v>4</v>
      </c>
      <c r="I96" s="41">
        <v>16.399999999999999</v>
      </c>
      <c r="J96" s="42">
        <v>10</v>
      </c>
      <c r="K96" s="39">
        <v>39.5</v>
      </c>
      <c r="L96" s="42">
        <v>40</v>
      </c>
      <c r="M96" s="43">
        <v>2.7027027027027029E-2</v>
      </c>
    </row>
    <row r="97" spans="2:15" x14ac:dyDescent="0.25">
      <c r="B97" s="259"/>
      <c r="C97" s="26" t="s">
        <v>20</v>
      </c>
      <c r="D97" s="27">
        <v>32</v>
      </c>
      <c r="E97" s="28">
        <v>1.8</v>
      </c>
      <c r="F97" s="29">
        <v>0</v>
      </c>
      <c r="G97" s="30">
        <v>5.9</v>
      </c>
      <c r="H97" s="31">
        <v>5</v>
      </c>
      <c r="I97" s="32">
        <v>28.3</v>
      </c>
      <c r="J97" s="33">
        <v>26</v>
      </c>
      <c r="K97" s="30">
        <v>47.4</v>
      </c>
      <c r="L97" s="33">
        <v>49</v>
      </c>
      <c r="M97" s="34">
        <v>0</v>
      </c>
    </row>
    <row r="98" spans="2:15" x14ac:dyDescent="0.25">
      <c r="B98" s="259"/>
      <c r="C98" s="26" t="s">
        <v>21</v>
      </c>
      <c r="D98" s="27">
        <v>48</v>
      </c>
      <c r="E98" s="28">
        <v>1.7</v>
      </c>
      <c r="F98" s="29">
        <v>0</v>
      </c>
      <c r="G98" s="30">
        <v>3.2</v>
      </c>
      <c r="H98" s="31">
        <v>1</v>
      </c>
      <c r="I98" s="32">
        <v>21.7</v>
      </c>
      <c r="J98" s="33">
        <v>18</v>
      </c>
      <c r="K98" s="30">
        <v>38.700000000000003</v>
      </c>
      <c r="L98" s="33">
        <v>35</v>
      </c>
      <c r="M98" s="34">
        <v>3.2258064516129031E-2</v>
      </c>
    </row>
    <row r="99" spans="2:15" x14ac:dyDescent="0.25">
      <c r="B99" s="259"/>
      <c r="C99" s="127" t="s">
        <v>22</v>
      </c>
      <c r="D99" s="18">
        <v>42</v>
      </c>
      <c r="E99" s="19">
        <v>4.7</v>
      </c>
      <c r="F99" s="20">
        <v>0</v>
      </c>
      <c r="G99" s="21">
        <v>7.4</v>
      </c>
      <c r="H99" s="22">
        <v>1</v>
      </c>
      <c r="I99" s="23">
        <v>13.4</v>
      </c>
      <c r="J99" s="24">
        <v>9</v>
      </c>
      <c r="K99" s="21">
        <v>36.6</v>
      </c>
      <c r="L99" s="24">
        <v>27.5</v>
      </c>
      <c r="M99" s="25">
        <v>9.7222222222222224E-2</v>
      </c>
    </row>
    <row r="100" spans="2:15" x14ac:dyDescent="0.25">
      <c r="B100" s="259"/>
      <c r="C100" s="35" t="s">
        <v>23</v>
      </c>
      <c r="D100" s="27">
        <v>39</v>
      </c>
      <c r="E100" s="28">
        <v>1.4</v>
      </c>
      <c r="F100" s="29">
        <v>0</v>
      </c>
      <c r="G100" s="30">
        <v>2</v>
      </c>
      <c r="H100" s="31">
        <v>1</v>
      </c>
      <c r="I100" s="32">
        <v>10.4</v>
      </c>
      <c r="J100" s="33">
        <v>6</v>
      </c>
      <c r="K100" s="30">
        <v>15.5</v>
      </c>
      <c r="L100" s="33">
        <v>12</v>
      </c>
      <c r="M100" s="34">
        <v>0.25</v>
      </c>
    </row>
    <row r="101" spans="2:15" x14ac:dyDescent="0.25">
      <c r="B101" s="259"/>
      <c r="C101" s="26" t="s">
        <v>24</v>
      </c>
      <c r="D101" s="27">
        <v>67</v>
      </c>
      <c r="E101" s="28">
        <v>1.4</v>
      </c>
      <c r="F101" s="29">
        <v>0</v>
      </c>
      <c r="G101" s="30">
        <v>1.3</v>
      </c>
      <c r="H101" s="31">
        <v>1</v>
      </c>
      <c r="I101" s="32">
        <v>11.8</v>
      </c>
      <c r="J101" s="33">
        <v>8</v>
      </c>
      <c r="K101" s="30">
        <v>12.6</v>
      </c>
      <c r="L101" s="33">
        <v>10</v>
      </c>
      <c r="M101" s="34">
        <v>0.16363636363636364</v>
      </c>
    </row>
    <row r="102" spans="2:15" x14ac:dyDescent="0.25">
      <c r="B102" s="259"/>
      <c r="C102" s="26" t="s">
        <v>25</v>
      </c>
      <c r="D102" s="27">
        <v>39</v>
      </c>
      <c r="E102" s="28">
        <v>1.4</v>
      </c>
      <c r="F102" s="29">
        <v>0</v>
      </c>
      <c r="G102" s="30">
        <v>1.7</v>
      </c>
      <c r="H102" s="31">
        <v>0</v>
      </c>
      <c r="I102" s="32">
        <v>11</v>
      </c>
      <c r="J102" s="33">
        <v>6.5</v>
      </c>
      <c r="K102" s="30">
        <v>14.5</v>
      </c>
      <c r="L102" s="33">
        <v>12</v>
      </c>
      <c r="M102" s="34">
        <v>0.10869565217391304</v>
      </c>
    </row>
    <row r="103" spans="2:15" x14ac:dyDescent="0.25">
      <c r="B103" s="259"/>
      <c r="C103" s="26" t="s">
        <v>26</v>
      </c>
      <c r="D103" s="27">
        <v>51</v>
      </c>
      <c r="E103" s="28">
        <v>2</v>
      </c>
      <c r="F103" s="29">
        <v>0</v>
      </c>
      <c r="G103" s="30">
        <v>2.2999999999999998</v>
      </c>
      <c r="H103" s="31">
        <v>0</v>
      </c>
      <c r="I103" s="32">
        <v>13.7</v>
      </c>
      <c r="J103" s="33">
        <v>8</v>
      </c>
      <c r="K103" s="30">
        <v>15</v>
      </c>
      <c r="L103" s="33">
        <v>11.5</v>
      </c>
      <c r="M103" s="34">
        <v>0.15909090909090909</v>
      </c>
    </row>
    <row r="104" spans="2:15" ht="15.75" thickBot="1" x14ac:dyDescent="0.3">
      <c r="B104" s="260"/>
      <c r="C104" s="26" t="s">
        <v>27</v>
      </c>
      <c r="D104" s="27">
        <v>63</v>
      </c>
      <c r="E104" s="28">
        <v>1.4</v>
      </c>
      <c r="F104" s="29">
        <v>0</v>
      </c>
      <c r="G104" s="30">
        <v>1.6</v>
      </c>
      <c r="H104" s="31">
        <v>0</v>
      </c>
      <c r="I104" s="32">
        <v>8.1999999999999993</v>
      </c>
      <c r="J104" s="33">
        <v>7</v>
      </c>
      <c r="K104" s="30">
        <v>14.1</v>
      </c>
      <c r="L104" s="33">
        <v>13</v>
      </c>
      <c r="M104" s="34">
        <v>6.9767441860465115E-2</v>
      </c>
    </row>
    <row r="105" spans="2:15" s="143" customFormat="1" ht="6.75" customHeight="1" thickBot="1" x14ac:dyDescent="0.3">
      <c r="B105" s="58"/>
      <c r="C105" s="59"/>
      <c r="D105" s="140"/>
      <c r="E105" s="141"/>
      <c r="F105" s="141"/>
      <c r="G105" s="141"/>
      <c r="H105" s="141"/>
      <c r="I105" s="141"/>
      <c r="J105" s="141"/>
      <c r="K105" s="141"/>
      <c r="L105" s="141"/>
      <c r="M105" s="142"/>
    </row>
    <row r="106" spans="2:15" s="144" customFormat="1" ht="15.75" customHeight="1" thickBot="1" x14ac:dyDescent="0.3">
      <c r="B106" s="258" t="s">
        <v>28</v>
      </c>
      <c r="C106" s="273"/>
      <c r="D106" s="274"/>
      <c r="E106" s="61" t="s">
        <v>10</v>
      </c>
      <c r="F106" s="62" t="s">
        <v>11</v>
      </c>
      <c r="G106" s="63" t="s">
        <v>10</v>
      </c>
      <c r="H106" s="64" t="s">
        <v>11</v>
      </c>
      <c r="I106" s="63" t="s">
        <v>10</v>
      </c>
      <c r="J106" s="64" t="s">
        <v>11</v>
      </c>
      <c r="K106" s="63" t="s">
        <v>10</v>
      </c>
      <c r="L106" s="65" t="s">
        <v>11</v>
      </c>
      <c r="M106" s="66" t="s">
        <v>29</v>
      </c>
    </row>
    <row r="107" spans="2:15" ht="15" customHeight="1" x14ac:dyDescent="0.25">
      <c r="B107" s="259"/>
      <c r="C107" s="35" t="s">
        <v>30</v>
      </c>
      <c r="D107" s="36">
        <v>47</v>
      </c>
      <c r="E107" s="37">
        <v>2</v>
      </c>
      <c r="F107" s="38">
        <v>0.5</v>
      </c>
      <c r="G107" s="39">
        <v>2.2000000000000002</v>
      </c>
      <c r="H107" s="40">
        <v>1</v>
      </c>
      <c r="I107" s="41">
        <v>11.3</v>
      </c>
      <c r="J107" s="42">
        <v>9</v>
      </c>
      <c r="K107" s="39">
        <v>16</v>
      </c>
      <c r="L107" s="42">
        <v>14</v>
      </c>
      <c r="M107" s="43">
        <v>0.32</v>
      </c>
    </row>
    <row r="108" spans="2:15" s="44" customFormat="1" x14ac:dyDescent="0.25">
      <c r="B108" s="259"/>
      <c r="C108" s="26" t="s">
        <v>31</v>
      </c>
      <c r="D108" s="27">
        <v>73</v>
      </c>
      <c r="E108" s="28">
        <v>0.9</v>
      </c>
      <c r="F108" s="29">
        <v>0</v>
      </c>
      <c r="G108" s="30">
        <v>1.1000000000000001</v>
      </c>
      <c r="H108" s="31">
        <v>0</v>
      </c>
      <c r="I108" s="32">
        <v>6.3</v>
      </c>
      <c r="J108" s="33">
        <v>6</v>
      </c>
      <c r="K108" s="30">
        <v>14.4</v>
      </c>
      <c r="L108" s="33">
        <v>14</v>
      </c>
      <c r="M108" s="34">
        <v>0.38</v>
      </c>
      <c r="N108"/>
      <c r="O108"/>
    </row>
    <row r="109" spans="2:15" s="44" customFormat="1" x14ac:dyDescent="0.25">
      <c r="B109" s="259"/>
      <c r="C109" s="26" t="s">
        <v>32</v>
      </c>
      <c r="D109" s="27">
        <v>56</v>
      </c>
      <c r="E109" s="28">
        <v>0.9</v>
      </c>
      <c r="F109" s="29">
        <v>0</v>
      </c>
      <c r="G109" s="30">
        <v>0.9</v>
      </c>
      <c r="H109" s="31">
        <v>0</v>
      </c>
      <c r="I109" s="32">
        <v>9.6</v>
      </c>
      <c r="J109" s="33">
        <v>7.5</v>
      </c>
      <c r="K109" s="30">
        <v>14.2</v>
      </c>
      <c r="L109" s="33">
        <v>14</v>
      </c>
      <c r="M109" s="34">
        <f>29/50</f>
        <v>0.57999999999999996</v>
      </c>
      <c r="N109"/>
      <c r="O109"/>
    </row>
    <row r="110" spans="2:15" s="145" customFormat="1" x14ac:dyDescent="0.25">
      <c r="B110" s="259"/>
      <c r="C110" s="17" t="s">
        <v>33</v>
      </c>
      <c r="D110" s="18">
        <v>59</v>
      </c>
      <c r="E110" s="19">
        <v>1</v>
      </c>
      <c r="F110" s="20">
        <v>0</v>
      </c>
      <c r="G110" s="21">
        <v>1.3</v>
      </c>
      <c r="H110" s="22">
        <v>0</v>
      </c>
      <c r="I110" s="23">
        <v>9.1</v>
      </c>
      <c r="J110" s="24">
        <v>10</v>
      </c>
      <c r="K110" s="21">
        <v>14.9</v>
      </c>
      <c r="L110" s="24">
        <v>14</v>
      </c>
      <c r="M110" s="25">
        <f>36/85</f>
        <v>0.42352941176470588</v>
      </c>
      <c r="N110" s="144"/>
      <c r="O110" s="144"/>
    </row>
    <row r="111" spans="2:15" s="145" customFormat="1" x14ac:dyDescent="0.25">
      <c r="B111" s="259"/>
      <c r="C111" s="17" t="s">
        <v>34</v>
      </c>
      <c r="D111" s="18">
        <v>33</v>
      </c>
      <c r="E111" s="19">
        <v>1.3</v>
      </c>
      <c r="F111" s="20">
        <v>0</v>
      </c>
      <c r="G111" s="21">
        <v>1.5</v>
      </c>
      <c r="H111" s="22">
        <v>0</v>
      </c>
      <c r="I111" s="23">
        <v>11</v>
      </c>
      <c r="J111" s="24">
        <v>9</v>
      </c>
      <c r="K111" s="21">
        <v>12.6</v>
      </c>
      <c r="L111" s="146">
        <v>12</v>
      </c>
      <c r="M111" s="25">
        <f>36/62</f>
        <v>0.58064516129032262</v>
      </c>
      <c r="N111" s="144"/>
      <c r="O111" s="144"/>
    </row>
    <row r="112" spans="2:15" s="145" customFormat="1" x14ac:dyDescent="0.25">
      <c r="B112" s="259"/>
      <c r="C112" s="17" t="s">
        <v>35</v>
      </c>
      <c r="D112" s="18">
        <v>62</v>
      </c>
      <c r="E112" s="19">
        <v>0.6</v>
      </c>
      <c r="F112" s="20">
        <v>0</v>
      </c>
      <c r="G112" s="21">
        <v>0.9</v>
      </c>
      <c r="H112" s="22">
        <v>0</v>
      </c>
      <c r="I112" s="23">
        <v>7.3</v>
      </c>
      <c r="J112" s="24">
        <v>9</v>
      </c>
      <c r="K112" s="21">
        <v>10.199999999999999</v>
      </c>
      <c r="L112" s="146">
        <v>10</v>
      </c>
      <c r="M112" s="25">
        <f>47/73</f>
        <v>0.64383561643835618</v>
      </c>
      <c r="N112" s="144"/>
      <c r="O112" s="144"/>
    </row>
    <row r="113" spans="2:15" s="145" customFormat="1" ht="15.75" thickBot="1" x14ac:dyDescent="0.3">
      <c r="B113" s="260"/>
      <c r="C113" s="212" t="s">
        <v>45</v>
      </c>
      <c r="D113" s="107">
        <v>57</v>
      </c>
      <c r="E113" s="108">
        <v>1.1000000000000001</v>
      </c>
      <c r="F113" s="109">
        <v>0</v>
      </c>
      <c r="G113" s="110">
        <v>1</v>
      </c>
      <c r="H113" s="111">
        <v>0</v>
      </c>
      <c r="I113" s="112">
        <v>5.5</v>
      </c>
      <c r="J113" s="113">
        <v>5.5</v>
      </c>
      <c r="K113" s="110">
        <v>11.5</v>
      </c>
      <c r="L113" s="183">
        <v>10.5</v>
      </c>
      <c r="M113" s="114">
        <f>33/78</f>
        <v>0.42307692307692307</v>
      </c>
      <c r="N113" s="144"/>
      <c r="O113" s="144"/>
    </row>
    <row r="114" spans="2:15" s="145" customFormat="1" x14ac:dyDescent="0.25">
      <c r="B114" s="131"/>
      <c r="C114" s="132"/>
      <c r="D114" s="133"/>
      <c r="E114" s="134"/>
      <c r="F114" s="134"/>
      <c r="G114" s="134"/>
      <c r="H114" s="134"/>
      <c r="I114" s="134"/>
      <c r="J114" s="134"/>
      <c r="K114" s="134"/>
      <c r="L114" s="134"/>
      <c r="M114" s="135"/>
      <c r="N114" s="144"/>
      <c r="O114" s="144"/>
    </row>
    <row r="115" spans="2:15" s="145" customFormat="1" x14ac:dyDescent="0.25">
      <c r="B115" s="131"/>
      <c r="C115" s="132"/>
      <c r="D115" s="133"/>
      <c r="E115" s="134"/>
      <c r="F115" s="134"/>
      <c r="G115" s="134"/>
      <c r="H115" s="134"/>
      <c r="I115" s="134"/>
      <c r="J115" s="134"/>
      <c r="K115" s="134"/>
      <c r="L115" s="134"/>
      <c r="M115" s="135"/>
      <c r="N115" s="144"/>
      <c r="O115" s="144"/>
    </row>
    <row r="116" spans="2:15" s="145" customFormat="1" x14ac:dyDescent="0.25">
      <c r="B116" s="131"/>
      <c r="C116" s="132"/>
      <c r="D116" s="133"/>
      <c r="E116" s="134"/>
      <c r="F116" s="134"/>
      <c r="G116" s="134"/>
      <c r="H116" s="134"/>
      <c r="I116" s="134"/>
      <c r="J116" s="134"/>
      <c r="K116" s="134"/>
      <c r="L116" s="134"/>
      <c r="M116" s="135"/>
      <c r="N116" s="144"/>
      <c r="O116" s="144"/>
    </row>
    <row r="117" spans="2:15" s="145" customFormat="1" ht="15.75" thickBot="1" x14ac:dyDescent="0.3">
      <c r="B117" s="2" t="s">
        <v>36</v>
      </c>
      <c r="C117" s="68"/>
      <c r="D117" s="68"/>
      <c r="E117" s="68"/>
      <c r="F117" s="68"/>
      <c r="G117" s="68"/>
      <c r="H117" s="68"/>
      <c r="I117" s="68"/>
      <c r="J117" s="68"/>
      <c r="K117" s="68"/>
      <c r="L117" s="68"/>
      <c r="M117" s="68"/>
      <c r="N117" s="144"/>
      <c r="O117" s="144"/>
    </row>
    <row r="118" spans="2:15" s="145" customFormat="1" x14ac:dyDescent="0.25">
      <c r="B118" s="240" t="s">
        <v>40</v>
      </c>
      <c r="C118" s="241"/>
      <c r="D118" s="246" t="s">
        <v>3</v>
      </c>
      <c r="E118" s="263" t="s">
        <v>4</v>
      </c>
      <c r="F118" s="263"/>
      <c r="G118" s="263"/>
      <c r="H118" s="263"/>
      <c r="I118" s="263"/>
      <c r="J118" s="263"/>
      <c r="K118" s="263"/>
      <c r="L118" s="263"/>
      <c r="M118" s="252" t="s">
        <v>37</v>
      </c>
      <c r="N118" s="144"/>
      <c r="O118" s="144"/>
    </row>
    <row r="119" spans="2:15" s="145" customFormat="1" ht="27.75" customHeight="1" x14ac:dyDescent="0.25">
      <c r="B119" s="242"/>
      <c r="C119" s="243"/>
      <c r="D119" s="247"/>
      <c r="E119" s="265" t="s">
        <v>6</v>
      </c>
      <c r="F119" s="265"/>
      <c r="G119" s="265" t="s">
        <v>7</v>
      </c>
      <c r="H119" s="265"/>
      <c r="I119" s="265" t="s">
        <v>8</v>
      </c>
      <c r="J119" s="265"/>
      <c r="K119" s="265" t="s">
        <v>9</v>
      </c>
      <c r="L119" s="265"/>
      <c r="M119" s="264"/>
      <c r="N119" s="144"/>
      <c r="O119" s="144"/>
    </row>
    <row r="120" spans="2:15" s="145" customFormat="1" ht="15.75" thickBot="1" x14ac:dyDescent="0.3">
      <c r="B120" s="244"/>
      <c r="C120" s="245"/>
      <c r="D120" s="248"/>
      <c r="E120" s="3" t="s">
        <v>10</v>
      </c>
      <c r="F120" s="4" t="s">
        <v>11</v>
      </c>
      <c r="G120" s="5" t="s">
        <v>10</v>
      </c>
      <c r="H120" s="6" t="s">
        <v>11</v>
      </c>
      <c r="I120" s="5" t="s">
        <v>10</v>
      </c>
      <c r="J120" s="6" t="s">
        <v>11</v>
      </c>
      <c r="K120" s="5" t="s">
        <v>10</v>
      </c>
      <c r="L120" s="7" t="s">
        <v>11</v>
      </c>
      <c r="M120" s="254"/>
      <c r="N120" s="144"/>
      <c r="O120" s="144"/>
    </row>
    <row r="121" spans="2:15" s="44" customFormat="1" ht="15" customHeight="1" x14ac:dyDescent="0.25">
      <c r="B121" s="266" t="s">
        <v>38</v>
      </c>
      <c r="C121" s="147" t="s">
        <v>13</v>
      </c>
      <c r="D121" s="148">
        <v>9</v>
      </c>
      <c r="E121" s="149">
        <v>8.9</v>
      </c>
      <c r="F121" s="150">
        <v>1</v>
      </c>
      <c r="G121" s="151">
        <v>13.9</v>
      </c>
      <c r="H121" s="152">
        <v>5</v>
      </c>
      <c r="I121" s="153">
        <v>47.9</v>
      </c>
      <c r="J121" s="154">
        <v>43</v>
      </c>
      <c r="K121" s="151">
        <v>56.3</v>
      </c>
      <c r="L121" s="154">
        <v>59</v>
      </c>
      <c r="M121" s="155">
        <v>0</v>
      </c>
      <c r="N121"/>
      <c r="O121"/>
    </row>
    <row r="122" spans="2:15" s="44" customFormat="1" x14ac:dyDescent="0.25">
      <c r="B122" s="267"/>
      <c r="C122" s="78" t="s">
        <v>14</v>
      </c>
      <c r="D122" s="79">
        <v>4</v>
      </c>
      <c r="E122" s="80">
        <v>10.1</v>
      </c>
      <c r="F122" s="81">
        <v>1</v>
      </c>
      <c r="G122" s="82">
        <v>14.2</v>
      </c>
      <c r="H122" s="83">
        <v>5</v>
      </c>
      <c r="I122" s="84">
        <v>65.8</v>
      </c>
      <c r="J122" s="85">
        <v>61</v>
      </c>
      <c r="K122" s="82">
        <v>69.5</v>
      </c>
      <c r="L122" s="85">
        <v>69.5</v>
      </c>
      <c r="M122" s="86">
        <v>0</v>
      </c>
      <c r="N122"/>
      <c r="O122"/>
    </row>
    <row r="123" spans="2:15" s="44" customFormat="1" x14ac:dyDescent="0.25">
      <c r="B123" s="267"/>
      <c r="C123" s="78" t="s">
        <v>15</v>
      </c>
      <c r="D123" s="87">
        <v>4</v>
      </c>
      <c r="E123" s="88">
        <v>7.7</v>
      </c>
      <c r="F123" s="89">
        <v>1</v>
      </c>
      <c r="G123" s="90">
        <v>11.1</v>
      </c>
      <c r="H123" s="91">
        <v>5</v>
      </c>
      <c r="I123" s="92">
        <v>75.2</v>
      </c>
      <c r="J123" s="93">
        <v>68</v>
      </c>
      <c r="K123" s="90">
        <v>89.9</v>
      </c>
      <c r="L123" s="93">
        <v>102</v>
      </c>
      <c r="M123" s="94">
        <v>0</v>
      </c>
      <c r="N123"/>
      <c r="O123"/>
    </row>
    <row r="124" spans="2:15" s="44" customFormat="1" x14ac:dyDescent="0.25">
      <c r="B124" s="267"/>
      <c r="C124" s="78" t="s">
        <v>16</v>
      </c>
      <c r="D124" s="95">
        <v>2</v>
      </c>
      <c r="E124" s="96">
        <v>7.5</v>
      </c>
      <c r="F124" s="97">
        <v>1</v>
      </c>
      <c r="G124" s="98">
        <v>11.4</v>
      </c>
      <c r="H124" s="99">
        <v>5</v>
      </c>
      <c r="I124" s="100">
        <v>50.9</v>
      </c>
      <c r="J124" s="101">
        <v>14</v>
      </c>
      <c r="K124" s="98">
        <v>91.8</v>
      </c>
      <c r="L124" s="101">
        <v>81</v>
      </c>
      <c r="M124" s="102">
        <v>0</v>
      </c>
      <c r="N124"/>
      <c r="O124"/>
    </row>
    <row r="125" spans="2:15" s="44" customFormat="1" x14ac:dyDescent="0.25">
      <c r="B125" s="267"/>
      <c r="C125" s="103" t="s">
        <v>17</v>
      </c>
      <c r="D125" s="79">
        <v>5</v>
      </c>
      <c r="E125" s="80">
        <v>10.199999999999999</v>
      </c>
      <c r="F125" s="81">
        <v>1</v>
      </c>
      <c r="G125" s="82">
        <v>19.600000000000001</v>
      </c>
      <c r="H125" s="83">
        <v>5</v>
      </c>
      <c r="I125" s="84">
        <v>44.5</v>
      </c>
      <c r="J125" s="85">
        <v>31</v>
      </c>
      <c r="K125" s="82">
        <v>78.2</v>
      </c>
      <c r="L125" s="85">
        <v>80</v>
      </c>
      <c r="M125" s="86">
        <v>0</v>
      </c>
      <c r="N125"/>
      <c r="O125"/>
    </row>
    <row r="126" spans="2:15" s="44" customFormat="1" x14ac:dyDescent="0.25">
      <c r="B126" s="267"/>
      <c r="C126" s="78" t="s">
        <v>18</v>
      </c>
      <c r="D126" s="87">
        <v>5</v>
      </c>
      <c r="E126" s="88">
        <v>6.7</v>
      </c>
      <c r="F126" s="89">
        <v>1</v>
      </c>
      <c r="G126" s="90">
        <v>10.199999999999999</v>
      </c>
      <c r="H126" s="91">
        <v>4</v>
      </c>
      <c r="I126" s="92">
        <v>42.6</v>
      </c>
      <c r="J126" s="93">
        <v>47</v>
      </c>
      <c r="K126" s="90">
        <v>32</v>
      </c>
      <c r="L126" s="93">
        <v>32</v>
      </c>
      <c r="M126" s="94">
        <v>0</v>
      </c>
      <c r="N126"/>
      <c r="O126"/>
    </row>
    <row r="127" spans="2:15" s="44" customFormat="1" x14ac:dyDescent="0.25">
      <c r="B127" s="267"/>
      <c r="C127" s="104" t="s">
        <v>19</v>
      </c>
      <c r="D127" s="95">
        <v>8</v>
      </c>
      <c r="E127" s="96">
        <v>2</v>
      </c>
      <c r="F127" s="97">
        <v>1</v>
      </c>
      <c r="G127" s="98">
        <v>7.9</v>
      </c>
      <c r="H127" s="99">
        <v>6</v>
      </c>
      <c r="I127" s="100">
        <v>28.9</v>
      </c>
      <c r="J127" s="101">
        <v>16</v>
      </c>
      <c r="K127" s="98">
        <v>61.1</v>
      </c>
      <c r="L127" s="101">
        <v>70</v>
      </c>
      <c r="M127" s="94">
        <v>0</v>
      </c>
      <c r="N127"/>
      <c r="O127"/>
    </row>
    <row r="128" spans="2:15" s="44" customFormat="1" x14ac:dyDescent="0.25">
      <c r="B128" s="267"/>
      <c r="C128" s="103" t="s">
        <v>20</v>
      </c>
      <c r="D128" s="79">
        <v>3</v>
      </c>
      <c r="E128" s="80">
        <v>2.8</v>
      </c>
      <c r="F128" s="81">
        <v>0</v>
      </c>
      <c r="G128" s="82">
        <v>9.6</v>
      </c>
      <c r="H128" s="83">
        <v>7</v>
      </c>
      <c r="I128" s="84">
        <v>44.2</v>
      </c>
      <c r="J128" s="85">
        <v>46</v>
      </c>
      <c r="K128" s="82">
        <v>49</v>
      </c>
      <c r="L128" s="156">
        <v>49</v>
      </c>
      <c r="M128" s="102">
        <v>0</v>
      </c>
      <c r="N128"/>
      <c r="O128"/>
    </row>
    <row r="129" spans="2:15" s="44" customFormat="1" x14ac:dyDescent="0.25">
      <c r="B129" s="267"/>
      <c r="C129" s="103" t="s">
        <v>21</v>
      </c>
      <c r="D129" s="79">
        <v>12</v>
      </c>
      <c r="E129" s="80">
        <v>2.4</v>
      </c>
      <c r="F129" s="81">
        <v>1</v>
      </c>
      <c r="G129" s="82">
        <v>4.2</v>
      </c>
      <c r="H129" s="83">
        <v>2</v>
      </c>
      <c r="I129" s="84">
        <v>21.1</v>
      </c>
      <c r="J129" s="85">
        <v>20.5</v>
      </c>
      <c r="K129" s="82">
        <v>83.6</v>
      </c>
      <c r="L129" s="85">
        <v>84</v>
      </c>
      <c r="M129" s="86">
        <v>0</v>
      </c>
      <c r="N129"/>
      <c r="O129"/>
    </row>
    <row r="130" spans="2:15" s="44" customFormat="1" x14ac:dyDescent="0.25">
      <c r="B130" s="267"/>
      <c r="C130" s="105" t="s">
        <v>22</v>
      </c>
      <c r="D130" s="87">
        <v>7</v>
      </c>
      <c r="E130" s="88">
        <v>5.4</v>
      </c>
      <c r="F130" s="89">
        <v>1</v>
      </c>
      <c r="G130" s="90">
        <v>8.9</v>
      </c>
      <c r="H130" s="91">
        <v>2</v>
      </c>
      <c r="I130" s="92">
        <v>30.9</v>
      </c>
      <c r="J130" s="93">
        <v>31</v>
      </c>
      <c r="K130" s="90">
        <v>52.9</v>
      </c>
      <c r="L130" s="93">
        <v>51</v>
      </c>
      <c r="M130" s="94">
        <v>0</v>
      </c>
      <c r="N130"/>
      <c r="O130"/>
    </row>
    <row r="131" spans="2:15" s="44" customFormat="1" x14ac:dyDescent="0.25">
      <c r="B131" s="267"/>
      <c r="C131" s="104" t="s">
        <v>23</v>
      </c>
      <c r="D131" s="79">
        <v>3</v>
      </c>
      <c r="E131" s="80">
        <v>12.9</v>
      </c>
      <c r="F131" s="81">
        <v>1</v>
      </c>
      <c r="G131" s="82">
        <v>16.3</v>
      </c>
      <c r="H131" s="83">
        <v>2</v>
      </c>
      <c r="I131" s="84">
        <v>47.5</v>
      </c>
      <c r="J131" s="85">
        <v>31</v>
      </c>
      <c r="K131" s="82">
        <v>50.9</v>
      </c>
      <c r="L131" s="85">
        <v>56</v>
      </c>
      <c r="M131" s="86">
        <v>0</v>
      </c>
      <c r="N131"/>
      <c r="O131"/>
    </row>
    <row r="132" spans="2:15" s="44" customFormat="1" x14ac:dyDescent="0.25">
      <c r="B132" s="267"/>
      <c r="C132" s="106" t="s">
        <v>24</v>
      </c>
      <c r="D132" s="79">
        <v>5</v>
      </c>
      <c r="E132" s="80">
        <v>15.5</v>
      </c>
      <c r="F132" s="81">
        <v>1</v>
      </c>
      <c r="G132" s="82">
        <v>16.3</v>
      </c>
      <c r="H132" s="83">
        <v>1</v>
      </c>
      <c r="I132" s="84">
        <v>19.2</v>
      </c>
      <c r="J132" s="85">
        <v>15.5</v>
      </c>
      <c r="K132" s="82">
        <v>69.2</v>
      </c>
      <c r="L132" s="85">
        <v>45</v>
      </c>
      <c r="M132" s="86">
        <v>0</v>
      </c>
      <c r="N132"/>
      <c r="O132"/>
    </row>
    <row r="133" spans="2:15" s="44" customFormat="1" x14ac:dyDescent="0.25">
      <c r="B133" s="267"/>
      <c r="C133" s="103" t="s">
        <v>25</v>
      </c>
      <c r="D133" s="79">
        <v>2</v>
      </c>
      <c r="E133" s="80">
        <v>4.9000000000000004</v>
      </c>
      <c r="F133" s="81">
        <v>0.5</v>
      </c>
      <c r="G133" s="82">
        <v>5.6</v>
      </c>
      <c r="H133" s="83">
        <v>1</v>
      </c>
      <c r="I133" s="84">
        <v>7.5</v>
      </c>
      <c r="J133" s="85">
        <v>7.5</v>
      </c>
      <c r="K133" s="82">
        <v>44</v>
      </c>
      <c r="L133" s="85">
        <v>39</v>
      </c>
      <c r="M133" s="86">
        <v>0</v>
      </c>
      <c r="N133"/>
      <c r="O133"/>
    </row>
    <row r="134" spans="2:15" s="44" customFormat="1" x14ac:dyDescent="0.25">
      <c r="B134" s="267"/>
      <c r="C134" s="106" t="s">
        <v>26</v>
      </c>
      <c r="D134" s="79">
        <v>4</v>
      </c>
      <c r="E134" s="80">
        <v>0.3</v>
      </c>
      <c r="F134" s="81">
        <v>0</v>
      </c>
      <c r="G134" s="82">
        <v>0.3</v>
      </c>
      <c r="H134" s="83">
        <v>0</v>
      </c>
      <c r="I134" s="84">
        <v>0</v>
      </c>
      <c r="J134" s="85">
        <v>0</v>
      </c>
      <c r="K134" s="82">
        <v>12.5</v>
      </c>
      <c r="L134" s="85">
        <v>11.5</v>
      </c>
      <c r="M134" s="86">
        <v>0.5</v>
      </c>
      <c r="N134"/>
      <c r="O134"/>
    </row>
    <row r="135" spans="2:15" s="44" customFormat="1" x14ac:dyDescent="0.25">
      <c r="B135" s="267"/>
      <c r="C135" s="106" t="s">
        <v>27</v>
      </c>
      <c r="D135" s="79">
        <v>9</v>
      </c>
      <c r="E135" s="80">
        <v>2.5</v>
      </c>
      <c r="F135" s="81">
        <v>0</v>
      </c>
      <c r="G135" s="82">
        <v>2.5</v>
      </c>
      <c r="H135" s="83">
        <v>0</v>
      </c>
      <c r="I135" s="84">
        <v>10</v>
      </c>
      <c r="J135" s="85">
        <v>9</v>
      </c>
      <c r="K135" s="82">
        <v>11.4</v>
      </c>
      <c r="L135" s="85">
        <v>11</v>
      </c>
      <c r="M135" s="86">
        <v>0.125</v>
      </c>
      <c r="N135"/>
      <c r="O135"/>
    </row>
    <row r="136" spans="2:15" x14ac:dyDescent="0.25">
      <c r="B136" s="267"/>
      <c r="C136" s="106" t="s">
        <v>30</v>
      </c>
      <c r="D136" s="79">
        <v>3</v>
      </c>
      <c r="E136" s="80">
        <v>3.1</v>
      </c>
      <c r="F136" s="81">
        <v>1</v>
      </c>
      <c r="G136" s="82">
        <v>3.5</v>
      </c>
      <c r="H136" s="83">
        <v>1</v>
      </c>
      <c r="I136" s="84">
        <v>4</v>
      </c>
      <c r="J136" s="85">
        <v>4</v>
      </c>
      <c r="K136" s="82">
        <v>20.2</v>
      </c>
      <c r="L136" s="85">
        <v>20.5</v>
      </c>
      <c r="M136" s="86">
        <f>1/7</f>
        <v>0.14285714285714285</v>
      </c>
    </row>
    <row r="137" spans="2:15" x14ac:dyDescent="0.25">
      <c r="B137" s="267"/>
      <c r="C137" s="106" t="s">
        <v>31</v>
      </c>
      <c r="D137" s="79">
        <v>12</v>
      </c>
      <c r="E137" s="80">
        <v>1.2</v>
      </c>
      <c r="F137" s="81">
        <v>0</v>
      </c>
      <c r="G137" s="82">
        <v>1.3</v>
      </c>
      <c r="H137" s="83">
        <v>0</v>
      </c>
      <c r="I137" s="84">
        <v>1.3</v>
      </c>
      <c r="J137" s="85">
        <v>1</v>
      </c>
      <c r="K137" s="82">
        <v>4.9000000000000004</v>
      </c>
      <c r="L137" s="85">
        <v>6</v>
      </c>
      <c r="M137" s="86">
        <f>10/10</f>
        <v>1</v>
      </c>
    </row>
    <row r="138" spans="2:15" x14ac:dyDescent="0.25">
      <c r="B138" s="267"/>
      <c r="C138" s="106" t="s">
        <v>32</v>
      </c>
      <c r="D138" s="79">
        <v>10</v>
      </c>
      <c r="E138" s="80">
        <v>1.6</v>
      </c>
      <c r="F138" s="81">
        <v>0.5</v>
      </c>
      <c r="G138" s="82">
        <v>1.6</v>
      </c>
      <c r="H138" s="83">
        <v>1</v>
      </c>
      <c r="I138" s="84">
        <v>3</v>
      </c>
      <c r="J138" s="85">
        <v>3</v>
      </c>
      <c r="K138" s="82">
        <v>6.5</v>
      </c>
      <c r="L138" s="85">
        <v>6</v>
      </c>
      <c r="M138" s="86">
        <f>11/15</f>
        <v>0.73333333333333328</v>
      </c>
    </row>
    <row r="139" spans="2:15" x14ac:dyDescent="0.25">
      <c r="B139" s="267"/>
      <c r="C139" s="106" t="s">
        <v>33</v>
      </c>
      <c r="D139" s="87">
        <v>12</v>
      </c>
      <c r="E139" s="88">
        <v>0.7</v>
      </c>
      <c r="F139" s="89">
        <v>0</v>
      </c>
      <c r="G139" s="90">
        <v>0.8</v>
      </c>
      <c r="H139" s="91">
        <v>0</v>
      </c>
      <c r="I139" s="92">
        <v>4.3</v>
      </c>
      <c r="J139" s="93">
        <v>4</v>
      </c>
      <c r="K139" s="90">
        <v>5.6</v>
      </c>
      <c r="L139" s="93">
        <v>6</v>
      </c>
      <c r="M139" s="94">
        <f>9/13</f>
        <v>0.69230769230769229</v>
      </c>
    </row>
    <row r="140" spans="2:15" x14ac:dyDescent="0.25">
      <c r="B140" s="267"/>
      <c r="C140" s="106" t="s">
        <v>34</v>
      </c>
      <c r="D140" s="95">
        <v>7</v>
      </c>
      <c r="E140" s="96">
        <v>2</v>
      </c>
      <c r="F140" s="97">
        <v>0</v>
      </c>
      <c r="G140" s="98">
        <v>1</v>
      </c>
      <c r="H140" s="99">
        <v>0</v>
      </c>
      <c r="I140" s="100">
        <v>4.5</v>
      </c>
      <c r="J140" s="101">
        <v>4.5</v>
      </c>
      <c r="K140" s="98">
        <v>8.1</v>
      </c>
      <c r="L140" s="101">
        <v>6.5</v>
      </c>
      <c r="M140" s="102">
        <f>6/10</f>
        <v>0.6</v>
      </c>
    </row>
    <row r="141" spans="2:15" x14ac:dyDescent="0.25">
      <c r="B141" s="267"/>
      <c r="C141" s="170" t="s">
        <v>35</v>
      </c>
      <c r="D141" s="87">
        <v>9</v>
      </c>
      <c r="E141" s="88">
        <v>1.7</v>
      </c>
      <c r="F141" s="89">
        <v>2</v>
      </c>
      <c r="G141" s="90">
        <v>1.3</v>
      </c>
      <c r="H141" s="91">
        <v>1</v>
      </c>
      <c r="I141" s="92">
        <v>0</v>
      </c>
      <c r="J141" s="93">
        <v>0</v>
      </c>
      <c r="K141" s="90">
        <v>6.6</v>
      </c>
      <c r="L141" s="93">
        <v>6</v>
      </c>
      <c r="M141" s="94">
        <f>7/11</f>
        <v>0.63636363636363635</v>
      </c>
    </row>
    <row r="142" spans="2:15" ht="15.75" thickBot="1" x14ac:dyDescent="0.3">
      <c r="B142" s="268"/>
      <c r="C142" s="209" t="s">
        <v>45</v>
      </c>
      <c r="D142" s="107">
        <v>10</v>
      </c>
      <c r="E142" s="108">
        <v>0.4</v>
      </c>
      <c r="F142" s="109">
        <v>0</v>
      </c>
      <c r="G142" s="110">
        <v>0.2</v>
      </c>
      <c r="H142" s="111">
        <v>0</v>
      </c>
      <c r="I142" s="112">
        <v>0</v>
      </c>
      <c r="J142" s="113">
        <v>0</v>
      </c>
      <c r="K142" s="110">
        <v>6.4</v>
      </c>
      <c r="L142" s="113">
        <v>5.5</v>
      </c>
      <c r="M142" s="114">
        <f>6/10</f>
        <v>0.6</v>
      </c>
    </row>
    <row r="143" spans="2:15" ht="15" customHeight="1" x14ac:dyDescent="0.25">
      <c r="B143" s="258" t="s">
        <v>39</v>
      </c>
      <c r="C143" s="8" t="s">
        <v>13</v>
      </c>
      <c r="D143" s="9">
        <v>12</v>
      </c>
      <c r="E143" s="10">
        <v>6.8</v>
      </c>
      <c r="F143" s="11">
        <v>1</v>
      </c>
      <c r="G143" s="12">
        <v>8.1</v>
      </c>
      <c r="H143" s="13">
        <v>1</v>
      </c>
      <c r="I143" s="14">
        <v>25.3</v>
      </c>
      <c r="J143" s="15">
        <v>22</v>
      </c>
      <c r="K143" s="12">
        <v>0</v>
      </c>
      <c r="L143" s="15">
        <v>0</v>
      </c>
      <c r="M143" s="16">
        <v>1</v>
      </c>
    </row>
    <row r="144" spans="2:15" x14ac:dyDescent="0.25">
      <c r="B144" s="259"/>
      <c r="C144" s="17" t="s">
        <v>14</v>
      </c>
      <c r="D144" s="18">
        <v>3</v>
      </c>
      <c r="E144" s="19">
        <v>6.3</v>
      </c>
      <c r="F144" s="20">
        <v>1</v>
      </c>
      <c r="G144" s="21">
        <v>7.9</v>
      </c>
      <c r="H144" s="22">
        <v>2</v>
      </c>
      <c r="I144" s="23">
        <v>35</v>
      </c>
      <c r="J144" s="24">
        <v>41</v>
      </c>
      <c r="K144" s="21">
        <v>54.7</v>
      </c>
      <c r="L144" s="24">
        <v>62</v>
      </c>
      <c r="M144" s="25">
        <v>0</v>
      </c>
    </row>
    <row r="145" spans="2:13" x14ac:dyDescent="0.25">
      <c r="B145" s="259"/>
      <c r="C145" s="17" t="s">
        <v>15</v>
      </c>
      <c r="D145" s="18">
        <v>4</v>
      </c>
      <c r="E145" s="19">
        <v>0.6</v>
      </c>
      <c r="F145" s="20">
        <v>1</v>
      </c>
      <c r="G145" s="21">
        <v>1.8</v>
      </c>
      <c r="H145" s="22">
        <v>1</v>
      </c>
      <c r="I145" s="23">
        <v>45.3</v>
      </c>
      <c r="J145" s="24">
        <v>39</v>
      </c>
      <c r="K145" s="21">
        <v>46</v>
      </c>
      <c r="L145" s="24">
        <v>56</v>
      </c>
      <c r="M145" s="25">
        <v>0.2</v>
      </c>
    </row>
    <row r="146" spans="2:13" x14ac:dyDescent="0.25">
      <c r="B146" s="259"/>
      <c r="C146" s="17" t="s">
        <v>16</v>
      </c>
      <c r="D146" s="18">
        <v>11</v>
      </c>
      <c r="E146" s="19">
        <v>1.3</v>
      </c>
      <c r="F146" s="20">
        <v>0</v>
      </c>
      <c r="G146" s="21">
        <v>4.5</v>
      </c>
      <c r="H146" s="22">
        <v>2</v>
      </c>
      <c r="I146" s="23">
        <v>16.2</v>
      </c>
      <c r="J146" s="24">
        <v>11</v>
      </c>
      <c r="K146" s="21">
        <v>45.3</v>
      </c>
      <c r="L146" s="24">
        <v>56</v>
      </c>
      <c r="M146" s="25">
        <v>0.33333333333333331</v>
      </c>
    </row>
    <row r="147" spans="2:13" x14ac:dyDescent="0.25">
      <c r="B147" s="259"/>
      <c r="C147" s="26" t="s">
        <v>17</v>
      </c>
      <c r="D147" s="27">
        <v>15</v>
      </c>
      <c r="E147" s="28">
        <v>1.6</v>
      </c>
      <c r="F147" s="29">
        <v>0</v>
      </c>
      <c r="G147" s="30">
        <v>5.7</v>
      </c>
      <c r="H147" s="31">
        <v>3</v>
      </c>
      <c r="I147" s="32">
        <v>26.4</v>
      </c>
      <c r="J147" s="33">
        <v>27</v>
      </c>
      <c r="K147" s="30">
        <v>35.5</v>
      </c>
      <c r="L147" s="33">
        <v>35.5</v>
      </c>
      <c r="M147" s="34">
        <v>0.5</v>
      </c>
    </row>
    <row r="148" spans="2:13" x14ac:dyDescent="0.25">
      <c r="B148" s="259"/>
      <c r="C148" s="17" t="s">
        <v>18</v>
      </c>
      <c r="D148" s="18">
        <v>7</v>
      </c>
      <c r="E148" s="19">
        <v>1.5</v>
      </c>
      <c r="F148" s="20">
        <v>0</v>
      </c>
      <c r="G148" s="21">
        <v>4.5999999999999996</v>
      </c>
      <c r="H148" s="22">
        <v>1</v>
      </c>
      <c r="I148" s="23">
        <v>37.200000000000003</v>
      </c>
      <c r="J148" s="24">
        <v>35</v>
      </c>
      <c r="K148" s="21">
        <v>20.399999999999999</v>
      </c>
      <c r="L148" s="24">
        <v>1</v>
      </c>
      <c r="M148" s="25">
        <v>0.5714285714285714</v>
      </c>
    </row>
    <row r="149" spans="2:13" x14ac:dyDescent="0.25">
      <c r="B149" s="259"/>
      <c r="C149" s="35" t="s">
        <v>19</v>
      </c>
      <c r="D149" s="36">
        <v>10</v>
      </c>
      <c r="E149" s="37">
        <v>3.2</v>
      </c>
      <c r="F149" s="38">
        <v>0</v>
      </c>
      <c r="G149" s="39">
        <v>6.4</v>
      </c>
      <c r="H149" s="40">
        <v>4</v>
      </c>
      <c r="I149" s="41">
        <v>45.6</v>
      </c>
      <c r="J149" s="42">
        <v>37</v>
      </c>
      <c r="K149" s="39">
        <v>87.4</v>
      </c>
      <c r="L149" s="42">
        <v>93</v>
      </c>
      <c r="M149" s="43">
        <v>0</v>
      </c>
    </row>
    <row r="150" spans="2:13" x14ac:dyDescent="0.25">
      <c r="B150" s="259"/>
      <c r="C150" s="26" t="s">
        <v>20</v>
      </c>
      <c r="D150" s="27">
        <v>9</v>
      </c>
      <c r="E150" s="28">
        <v>2.4</v>
      </c>
      <c r="F150" s="29">
        <v>0</v>
      </c>
      <c r="G150" s="30">
        <v>4.0999999999999996</v>
      </c>
      <c r="H150" s="31">
        <v>2</v>
      </c>
      <c r="I150" s="32">
        <v>51.7</v>
      </c>
      <c r="J150" s="33">
        <v>48</v>
      </c>
      <c r="K150" s="30">
        <v>90.8</v>
      </c>
      <c r="L150" s="33">
        <v>92</v>
      </c>
      <c r="M150" s="34">
        <v>0</v>
      </c>
    </row>
    <row r="151" spans="2:13" x14ac:dyDescent="0.25">
      <c r="B151" s="259"/>
      <c r="C151" s="26" t="s">
        <v>21</v>
      </c>
      <c r="D151" s="27">
        <v>6</v>
      </c>
      <c r="E151" s="28">
        <v>3.8</v>
      </c>
      <c r="F151" s="29">
        <v>0</v>
      </c>
      <c r="G151" s="30">
        <v>4.2</v>
      </c>
      <c r="H151" s="31">
        <v>0.5</v>
      </c>
      <c r="I151" s="32">
        <v>26.3</v>
      </c>
      <c r="J151" s="33">
        <v>20</v>
      </c>
      <c r="K151" s="30">
        <v>84.7</v>
      </c>
      <c r="L151" s="33">
        <v>86.5</v>
      </c>
      <c r="M151" s="34">
        <v>0</v>
      </c>
    </row>
    <row r="152" spans="2:13" x14ac:dyDescent="0.25">
      <c r="B152" s="259"/>
      <c r="C152" s="127" t="s">
        <v>22</v>
      </c>
      <c r="D152" s="18">
        <v>15</v>
      </c>
      <c r="E152" s="19">
        <v>2.2999999999999998</v>
      </c>
      <c r="F152" s="20">
        <v>0</v>
      </c>
      <c r="G152" s="21">
        <v>2.7</v>
      </c>
      <c r="H152" s="22">
        <v>0</v>
      </c>
      <c r="I152" s="23">
        <v>31.1</v>
      </c>
      <c r="J152" s="24">
        <v>19</v>
      </c>
      <c r="K152" s="21">
        <v>53.8</v>
      </c>
      <c r="L152" s="24">
        <v>58</v>
      </c>
      <c r="M152" s="25">
        <v>0.25</v>
      </c>
    </row>
    <row r="153" spans="2:13" x14ac:dyDescent="0.25">
      <c r="B153" s="259"/>
      <c r="C153" s="35" t="s">
        <v>23</v>
      </c>
      <c r="D153" s="27">
        <v>14</v>
      </c>
      <c r="E153" s="28">
        <v>2</v>
      </c>
      <c r="F153" s="29">
        <v>0</v>
      </c>
      <c r="G153" s="30">
        <v>2.2999999999999998</v>
      </c>
      <c r="H153" s="31">
        <v>0</v>
      </c>
      <c r="I153" s="32">
        <v>24.2</v>
      </c>
      <c r="J153" s="33">
        <v>24</v>
      </c>
      <c r="K153" s="30">
        <v>55.8</v>
      </c>
      <c r="L153" s="33">
        <v>43.5</v>
      </c>
      <c r="M153" s="34">
        <v>0</v>
      </c>
    </row>
    <row r="154" spans="2:13" x14ac:dyDescent="0.25">
      <c r="B154" s="259"/>
      <c r="C154" s="26" t="s">
        <v>24</v>
      </c>
      <c r="D154" s="27">
        <v>18</v>
      </c>
      <c r="E154" s="28">
        <v>1.1000000000000001</v>
      </c>
      <c r="F154" s="128">
        <v>0</v>
      </c>
      <c r="G154" s="29">
        <v>1.1000000000000001</v>
      </c>
      <c r="H154" s="31">
        <v>0</v>
      </c>
      <c r="I154" s="126">
        <v>27.7</v>
      </c>
      <c r="J154" s="31">
        <v>23</v>
      </c>
      <c r="K154" s="29">
        <v>45.2</v>
      </c>
      <c r="L154" s="47">
        <v>46.5</v>
      </c>
      <c r="M154" s="34">
        <v>0</v>
      </c>
    </row>
    <row r="155" spans="2:13" x14ac:dyDescent="0.25">
      <c r="B155" s="259"/>
      <c r="C155" s="26" t="s">
        <v>25</v>
      </c>
      <c r="D155" s="27">
        <v>11</v>
      </c>
      <c r="E155" s="28">
        <v>1.5</v>
      </c>
      <c r="F155" s="128">
        <v>0</v>
      </c>
      <c r="G155" s="29">
        <v>1.7</v>
      </c>
      <c r="H155" s="31">
        <v>1</v>
      </c>
      <c r="I155" s="126">
        <v>16.3</v>
      </c>
      <c r="J155" s="31">
        <v>11.5</v>
      </c>
      <c r="K155" s="29">
        <v>30.4</v>
      </c>
      <c r="L155" s="47">
        <v>31</v>
      </c>
      <c r="M155" s="34">
        <v>0</v>
      </c>
    </row>
    <row r="156" spans="2:13" x14ac:dyDescent="0.25">
      <c r="B156" s="259"/>
      <c r="C156" s="26" t="s">
        <v>26</v>
      </c>
      <c r="D156" s="27">
        <v>16</v>
      </c>
      <c r="E156" s="28">
        <v>1.5</v>
      </c>
      <c r="F156" s="128">
        <v>0</v>
      </c>
      <c r="G156" s="29">
        <v>1.6</v>
      </c>
      <c r="H156" s="31">
        <v>0</v>
      </c>
      <c r="I156" s="126">
        <v>10.199999999999999</v>
      </c>
      <c r="J156" s="31">
        <v>13</v>
      </c>
      <c r="K156" s="29">
        <v>9.9</v>
      </c>
      <c r="L156" s="47">
        <v>7</v>
      </c>
      <c r="M156" s="34">
        <v>0.52631578947368418</v>
      </c>
    </row>
    <row r="157" spans="2:13" x14ac:dyDescent="0.25">
      <c r="B157" s="259"/>
      <c r="C157" s="26" t="s">
        <v>27</v>
      </c>
      <c r="D157" s="27">
        <v>19</v>
      </c>
      <c r="E157" s="29">
        <v>0.4</v>
      </c>
      <c r="F157" s="125">
        <v>0</v>
      </c>
      <c r="G157" s="125">
        <v>0.4</v>
      </c>
      <c r="H157" s="125">
        <v>0</v>
      </c>
      <c r="I157" s="125">
        <v>7.8</v>
      </c>
      <c r="J157" s="125">
        <v>10</v>
      </c>
      <c r="K157" s="125">
        <v>9.5</v>
      </c>
      <c r="L157" s="29">
        <v>9.5</v>
      </c>
      <c r="M157" s="34">
        <v>0.21739130434782608</v>
      </c>
    </row>
    <row r="158" spans="2:13" x14ac:dyDescent="0.25">
      <c r="B158" s="259"/>
      <c r="C158" s="26" t="s">
        <v>30</v>
      </c>
      <c r="D158" s="27">
        <v>11</v>
      </c>
      <c r="E158" s="28">
        <v>0.7</v>
      </c>
      <c r="F158" s="29">
        <v>0</v>
      </c>
      <c r="G158" s="30">
        <v>0.7</v>
      </c>
      <c r="H158" s="31">
        <v>0</v>
      </c>
      <c r="I158" s="32">
        <v>2</v>
      </c>
      <c r="J158" s="33">
        <v>2</v>
      </c>
      <c r="K158" s="30">
        <v>7.2</v>
      </c>
      <c r="L158" s="33">
        <v>5</v>
      </c>
      <c r="M158" s="34">
        <f>9/15</f>
        <v>0.6</v>
      </c>
    </row>
    <row r="159" spans="2:13" x14ac:dyDescent="0.25">
      <c r="B159" s="259"/>
      <c r="C159" s="26" t="s">
        <v>31</v>
      </c>
      <c r="D159" s="27">
        <v>7</v>
      </c>
      <c r="E159" s="28">
        <v>0.4</v>
      </c>
      <c r="F159" s="29">
        <v>0</v>
      </c>
      <c r="G159" s="30">
        <v>0.4</v>
      </c>
      <c r="H159" s="31">
        <v>0</v>
      </c>
      <c r="I159" s="32">
        <v>0</v>
      </c>
      <c r="J159" s="33">
        <v>0</v>
      </c>
      <c r="K159" s="30">
        <v>4.5999999999999996</v>
      </c>
      <c r="L159" s="33">
        <v>5.5</v>
      </c>
      <c r="M159" s="34">
        <f>8/8</f>
        <v>1</v>
      </c>
    </row>
    <row r="160" spans="2:13" x14ac:dyDescent="0.25">
      <c r="B160" s="259"/>
      <c r="C160" s="26" t="s">
        <v>32</v>
      </c>
      <c r="D160" s="27">
        <v>21</v>
      </c>
      <c r="E160" s="28">
        <v>0.2</v>
      </c>
      <c r="F160" s="29">
        <v>0</v>
      </c>
      <c r="G160" s="30">
        <v>0.2</v>
      </c>
      <c r="H160" s="31">
        <v>0</v>
      </c>
      <c r="I160" s="32">
        <v>1.5</v>
      </c>
      <c r="J160" s="33">
        <v>1.5</v>
      </c>
      <c r="K160" s="30">
        <v>4.0999999999999996</v>
      </c>
      <c r="L160" s="33">
        <v>5</v>
      </c>
      <c r="M160" s="34">
        <f>18/21</f>
        <v>0.8571428571428571</v>
      </c>
    </row>
    <row r="161" spans="2:13" s="157" customFormat="1" x14ac:dyDescent="0.25">
      <c r="B161" s="259"/>
      <c r="C161" s="17" t="s">
        <v>33</v>
      </c>
      <c r="D161" s="18">
        <v>18</v>
      </c>
      <c r="E161" s="19">
        <v>0.9</v>
      </c>
      <c r="F161" s="20">
        <v>0</v>
      </c>
      <c r="G161" s="21">
        <v>0.9</v>
      </c>
      <c r="H161" s="22">
        <v>0</v>
      </c>
      <c r="I161" s="23">
        <v>4.4000000000000004</v>
      </c>
      <c r="J161" s="24">
        <v>5</v>
      </c>
      <c r="K161" s="21">
        <v>5.5</v>
      </c>
      <c r="L161" s="24">
        <v>5.5</v>
      </c>
      <c r="M161" s="25">
        <f>10/21</f>
        <v>0.47619047619047616</v>
      </c>
    </row>
    <row r="162" spans="2:13" s="157" customFormat="1" x14ac:dyDescent="0.25">
      <c r="B162" s="259"/>
      <c r="C162" s="35" t="s">
        <v>34</v>
      </c>
      <c r="D162" s="36">
        <v>18</v>
      </c>
      <c r="E162" s="37">
        <v>0.7</v>
      </c>
      <c r="F162" s="38">
        <v>0</v>
      </c>
      <c r="G162" s="39">
        <v>0.7</v>
      </c>
      <c r="H162" s="40">
        <v>0</v>
      </c>
      <c r="I162" s="41">
        <v>13.5</v>
      </c>
      <c r="J162" s="42">
        <v>13.5</v>
      </c>
      <c r="K162" s="39">
        <v>6.3</v>
      </c>
      <c r="L162" s="42">
        <v>7</v>
      </c>
      <c r="M162" s="43">
        <f>11/23</f>
        <v>0.47826086956521741</v>
      </c>
    </row>
    <row r="163" spans="2:13" s="157" customFormat="1" x14ac:dyDescent="0.25">
      <c r="B163" s="259"/>
      <c r="C163" s="17" t="s">
        <v>35</v>
      </c>
      <c r="D163" s="18">
        <v>12</v>
      </c>
      <c r="E163" s="19">
        <v>0.3</v>
      </c>
      <c r="F163" s="20">
        <v>0</v>
      </c>
      <c r="G163" s="21">
        <v>0.3</v>
      </c>
      <c r="H163" s="22">
        <v>0</v>
      </c>
      <c r="I163" s="23">
        <v>15</v>
      </c>
      <c r="J163" s="24">
        <v>15</v>
      </c>
      <c r="K163" s="21">
        <v>2.7</v>
      </c>
      <c r="L163" s="24">
        <v>2</v>
      </c>
      <c r="M163" s="25">
        <f>12/13</f>
        <v>0.92307692307692313</v>
      </c>
    </row>
    <row r="164" spans="2:13" s="157" customFormat="1" ht="15.75" thickBot="1" x14ac:dyDescent="0.3">
      <c r="B164" s="260"/>
      <c r="C164" s="212" t="s">
        <v>45</v>
      </c>
      <c r="D164" s="107">
        <v>19</v>
      </c>
      <c r="E164" s="108">
        <v>1.3</v>
      </c>
      <c r="F164" s="109">
        <v>0</v>
      </c>
      <c r="G164" s="110">
        <v>1.3</v>
      </c>
      <c r="H164" s="111">
        <v>0</v>
      </c>
      <c r="I164" s="112">
        <v>1</v>
      </c>
      <c r="J164" s="113">
        <v>1</v>
      </c>
      <c r="K164" s="110">
        <v>7.5</v>
      </c>
      <c r="L164" s="113">
        <v>7</v>
      </c>
      <c r="M164" s="114">
        <f>13/20</f>
        <v>0.65</v>
      </c>
    </row>
    <row r="165" spans="2:13" s="157" customFormat="1" x14ac:dyDescent="0.25">
      <c r="B165" s="131"/>
      <c r="C165" s="132"/>
      <c r="D165" s="133"/>
      <c r="E165" s="134"/>
      <c r="F165" s="134"/>
      <c r="G165" s="134"/>
      <c r="H165" s="134"/>
      <c r="I165" s="134"/>
      <c r="J165" s="134"/>
      <c r="K165" s="134"/>
      <c r="L165" s="134"/>
      <c r="M165" s="135"/>
    </row>
    <row r="166" spans="2:13" s="144" customFormat="1" ht="15" customHeight="1" x14ac:dyDescent="0.25">
      <c r="B166" s="159"/>
      <c r="C166" s="159"/>
      <c r="D166" s="159"/>
      <c r="E166" s="159"/>
      <c r="F166" s="159"/>
      <c r="G166" s="159"/>
      <c r="H166" s="159"/>
      <c r="I166" s="159"/>
      <c r="J166" s="159"/>
      <c r="K166" s="159"/>
      <c r="L166" s="159"/>
      <c r="M166" s="159"/>
    </row>
    <row r="167" spans="2:13" ht="15.75" thickBot="1" x14ac:dyDescent="0.3">
      <c r="B167" s="2" t="s">
        <v>1</v>
      </c>
      <c r="C167" s="136"/>
      <c r="D167" s="137"/>
      <c r="E167" s="137"/>
      <c r="F167" s="138"/>
      <c r="G167" s="139"/>
      <c r="H167" s="139"/>
      <c r="I167" s="139"/>
      <c r="J167" s="139"/>
    </row>
    <row r="168" spans="2:13" ht="15" customHeight="1" x14ac:dyDescent="0.25">
      <c r="B168" s="240" t="s">
        <v>42</v>
      </c>
      <c r="C168" s="275"/>
      <c r="D168" s="272" t="s">
        <v>3</v>
      </c>
      <c r="E168" s="269" t="s">
        <v>4</v>
      </c>
      <c r="F168" s="270"/>
      <c r="G168" s="270"/>
      <c r="H168" s="270"/>
      <c r="I168" s="270"/>
      <c r="J168" s="270"/>
      <c r="K168" s="270"/>
      <c r="L168" s="271"/>
      <c r="M168" s="272" t="s">
        <v>37</v>
      </c>
    </row>
    <row r="169" spans="2:13" ht="23.25" customHeight="1" x14ac:dyDescent="0.25">
      <c r="B169" s="276"/>
      <c r="C169" s="277"/>
      <c r="D169" s="253"/>
      <c r="E169" s="280" t="s">
        <v>6</v>
      </c>
      <c r="F169" s="281"/>
      <c r="G169" s="257" t="s">
        <v>7</v>
      </c>
      <c r="H169" s="281"/>
      <c r="I169" s="257" t="s">
        <v>41</v>
      </c>
      <c r="J169" s="281"/>
      <c r="K169" s="257" t="s">
        <v>9</v>
      </c>
      <c r="L169" s="282"/>
      <c r="M169" s="253"/>
    </row>
    <row r="170" spans="2:13" ht="33.75" customHeight="1" thickBot="1" x14ac:dyDescent="0.3">
      <c r="B170" s="278"/>
      <c r="C170" s="279"/>
      <c r="D170" s="254"/>
      <c r="E170" s="3" t="s">
        <v>10</v>
      </c>
      <c r="F170" s="4" t="s">
        <v>11</v>
      </c>
      <c r="G170" s="5" t="s">
        <v>10</v>
      </c>
      <c r="H170" s="6" t="s">
        <v>11</v>
      </c>
      <c r="I170" s="5" t="s">
        <v>10</v>
      </c>
      <c r="J170" s="6" t="s">
        <v>11</v>
      </c>
      <c r="K170" s="5" t="s">
        <v>10</v>
      </c>
      <c r="L170" s="7" t="s">
        <v>11</v>
      </c>
      <c r="M170" s="254"/>
    </row>
    <row r="171" spans="2:13" ht="15" customHeight="1" x14ac:dyDescent="0.25">
      <c r="B171" s="258" t="s">
        <v>43</v>
      </c>
      <c r="C171" s="8" t="s">
        <v>13</v>
      </c>
      <c r="D171" s="9">
        <v>214</v>
      </c>
      <c r="E171" s="10">
        <v>2.1</v>
      </c>
      <c r="F171" s="11">
        <v>0</v>
      </c>
      <c r="G171" s="12">
        <v>3.5</v>
      </c>
      <c r="H171" s="13">
        <v>1</v>
      </c>
      <c r="I171" s="14">
        <v>17.8</v>
      </c>
      <c r="J171" s="15">
        <v>10</v>
      </c>
      <c r="K171" s="12">
        <v>20.3</v>
      </c>
      <c r="L171" s="15">
        <v>14</v>
      </c>
      <c r="M171" s="16">
        <v>0.12017167381974249</v>
      </c>
    </row>
    <row r="172" spans="2:13" x14ac:dyDescent="0.25">
      <c r="B172" s="259"/>
      <c r="C172" s="17" t="s">
        <v>14</v>
      </c>
      <c r="D172" s="18">
        <v>217</v>
      </c>
      <c r="E172" s="19">
        <v>2.1</v>
      </c>
      <c r="F172" s="20">
        <v>0</v>
      </c>
      <c r="G172" s="21">
        <v>3.2</v>
      </c>
      <c r="H172" s="22">
        <v>1</v>
      </c>
      <c r="I172" s="23">
        <v>22.1</v>
      </c>
      <c r="J172" s="24">
        <v>13</v>
      </c>
      <c r="K172" s="21">
        <v>18.2</v>
      </c>
      <c r="L172" s="24">
        <v>12</v>
      </c>
      <c r="M172" s="25">
        <v>0.14438502673796791</v>
      </c>
    </row>
    <row r="173" spans="2:13" x14ac:dyDescent="0.25">
      <c r="B173" s="259"/>
      <c r="C173" s="17" t="s">
        <v>15</v>
      </c>
      <c r="D173" s="18">
        <v>250</v>
      </c>
      <c r="E173" s="19">
        <v>2.2999999999999998</v>
      </c>
      <c r="F173" s="20">
        <v>1</v>
      </c>
      <c r="G173" s="21">
        <v>3.6</v>
      </c>
      <c r="H173" s="22">
        <v>1</v>
      </c>
      <c r="I173" s="23">
        <v>20.8</v>
      </c>
      <c r="J173" s="24">
        <v>13</v>
      </c>
      <c r="K173" s="21">
        <v>24.1</v>
      </c>
      <c r="L173" s="24">
        <v>17</v>
      </c>
      <c r="M173" s="25">
        <v>8.9201877934272297E-2</v>
      </c>
    </row>
    <row r="174" spans="2:13" x14ac:dyDescent="0.25">
      <c r="B174" s="259"/>
      <c r="C174" s="17" t="s">
        <v>16</v>
      </c>
      <c r="D174" s="18">
        <v>281</v>
      </c>
      <c r="E174" s="19">
        <v>2</v>
      </c>
      <c r="F174" s="20">
        <v>0</v>
      </c>
      <c r="G174" s="21">
        <v>3.3</v>
      </c>
      <c r="H174" s="22">
        <v>1</v>
      </c>
      <c r="I174" s="23">
        <v>17.899999999999999</v>
      </c>
      <c r="J174" s="24">
        <v>11</v>
      </c>
      <c r="K174" s="21">
        <v>26.5</v>
      </c>
      <c r="L174" s="24">
        <v>19</v>
      </c>
      <c r="M174" s="25">
        <v>4.6413502109704644E-2</v>
      </c>
    </row>
    <row r="175" spans="2:13" x14ac:dyDescent="0.25">
      <c r="B175" s="259"/>
      <c r="C175" s="26" t="s">
        <v>17</v>
      </c>
      <c r="D175" s="27">
        <v>217</v>
      </c>
      <c r="E175" s="28">
        <v>2</v>
      </c>
      <c r="F175" s="29">
        <v>0</v>
      </c>
      <c r="G175" s="30">
        <v>3</v>
      </c>
      <c r="H175" s="31">
        <v>1</v>
      </c>
      <c r="I175" s="32">
        <v>19.7</v>
      </c>
      <c r="J175" s="33">
        <v>13</v>
      </c>
      <c r="K175" s="30">
        <v>25.4</v>
      </c>
      <c r="L175" s="33">
        <v>21</v>
      </c>
      <c r="M175" s="34">
        <v>6.2992125984251968E-2</v>
      </c>
    </row>
    <row r="176" spans="2:13" x14ac:dyDescent="0.25">
      <c r="B176" s="259"/>
      <c r="C176" s="17" t="s">
        <v>18</v>
      </c>
      <c r="D176" s="18">
        <v>253</v>
      </c>
      <c r="E176" s="19">
        <v>1.8</v>
      </c>
      <c r="F176" s="20">
        <v>0</v>
      </c>
      <c r="G176" s="21">
        <v>2.5</v>
      </c>
      <c r="H176" s="22">
        <v>1</v>
      </c>
      <c r="I176" s="23">
        <v>16</v>
      </c>
      <c r="J176" s="24">
        <v>9</v>
      </c>
      <c r="K176" s="21">
        <v>22.9</v>
      </c>
      <c r="L176" s="24">
        <v>18</v>
      </c>
      <c r="M176" s="25">
        <v>9.375E-2</v>
      </c>
    </row>
    <row r="177" spans="2:20" x14ac:dyDescent="0.25">
      <c r="B177" s="259"/>
      <c r="C177" s="35" t="s">
        <v>19</v>
      </c>
      <c r="D177" s="36">
        <v>246</v>
      </c>
      <c r="E177" s="37">
        <v>1.9</v>
      </c>
      <c r="F177" s="38">
        <v>0</v>
      </c>
      <c r="G177" s="39">
        <v>2.5</v>
      </c>
      <c r="H177" s="40">
        <v>1</v>
      </c>
      <c r="I177" s="41">
        <v>16.600000000000001</v>
      </c>
      <c r="J177" s="42">
        <v>11</v>
      </c>
      <c r="K177" s="39">
        <v>19.2</v>
      </c>
      <c r="L177" s="42">
        <v>16</v>
      </c>
      <c r="M177" s="43">
        <v>0.17434210526315788</v>
      </c>
    </row>
    <row r="178" spans="2:20" x14ac:dyDescent="0.25">
      <c r="B178" s="259"/>
      <c r="C178" s="26" t="s">
        <v>20</v>
      </c>
      <c r="D178" s="27">
        <v>196</v>
      </c>
      <c r="E178" s="28">
        <v>1.8</v>
      </c>
      <c r="F178" s="29">
        <v>0</v>
      </c>
      <c r="G178" s="30">
        <v>2.8</v>
      </c>
      <c r="H178" s="31">
        <v>1</v>
      </c>
      <c r="I178" s="32">
        <v>21.6</v>
      </c>
      <c r="J178" s="33">
        <v>17</v>
      </c>
      <c r="K178" s="30">
        <v>20.5</v>
      </c>
      <c r="L178" s="33">
        <v>16</v>
      </c>
      <c r="M178" s="34">
        <v>0.22613065326633167</v>
      </c>
    </row>
    <row r="179" spans="2:20" s="44" customFormat="1" x14ac:dyDescent="0.25">
      <c r="B179" s="259"/>
      <c r="C179" s="26" t="s">
        <v>21</v>
      </c>
      <c r="D179" s="27">
        <v>243</v>
      </c>
      <c r="E179" s="28">
        <v>1.6</v>
      </c>
      <c r="F179" s="29">
        <v>0</v>
      </c>
      <c r="G179" s="30">
        <v>2.1</v>
      </c>
      <c r="H179" s="31">
        <v>0</v>
      </c>
      <c r="I179" s="32">
        <v>16.2</v>
      </c>
      <c r="J179" s="33">
        <v>10</v>
      </c>
      <c r="K179" s="30">
        <v>20.399999999999999</v>
      </c>
      <c r="L179" s="33">
        <v>15</v>
      </c>
      <c r="M179" s="34">
        <v>0.11481481481481481</v>
      </c>
      <c r="N179"/>
      <c r="O179"/>
    </row>
    <row r="180" spans="2:20" s="44" customFormat="1" x14ac:dyDescent="0.25">
      <c r="B180" s="259"/>
      <c r="C180" s="127" t="s">
        <v>22</v>
      </c>
      <c r="D180" s="27">
        <f t="shared" ref="D180:D185" si="0">D99+D19</f>
        <v>219</v>
      </c>
      <c r="E180" s="28">
        <v>1.8</v>
      </c>
      <c r="F180" s="29">
        <v>0</v>
      </c>
      <c r="G180" s="30">
        <v>2.5</v>
      </c>
      <c r="H180" s="31">
        <v>0</v>
      </c>
      <c r="I180" s="32">
        <v>12.2</v>
      </c>
      <c r="J180" s="33">
        <v>6</v>
      </c>
      <c r="K180" s="30">
        <v>19</v>
      </c>
      <c r="L180" s="33">
        <v>13</v>
      </c>
      <c r="M180" s="34">
        <v>0.22878228782287824</v>
      </c>
      <c r="N180"/>
      <c r="O180"/>
    </row>
    <row r="181" spans="2:20" s="44" customFormat="1" x14ac:dyDescent="0.25">
      <c r="B181" s="259"/>
      <c r="C181" s="35" t="s">
        <v>23</v>
      </c>
      <c r="D181" s="27">
        <f t="shared" si="0"/>
        <v>244</v>
      </c>
      <c r="E181" s="28">
        <v>0.7</v>
      </c>
      <c r="F181" s="29">
        <v>0</v>
      </c>
      <c r="G181" s="30">
        <v>0.8</v>
      </c>
      <c r="H181" s="31">
        <v>0</v>
      </c>
      <c r="I181" s="32">
        <v>7.4</v>
      </c>
      <c r="J181" s="33">
        <v>5</v>
      </c>
      <c r="K181" s="30">
        <v>11</v>
      </c>
      <c r="L181" s="33">
        <v>8</v>
      </c>
      <c r="M181" s="34">
        <v>0.41634241245136189</v>
      </c>
      <c r="N181"/>
      <c r="O181"/>
    </row>
    <row r="182" spans="2:20" s="44" customFormat="1" x14ac:dyDescent="0.25">
      <c r="B182" s="259"/>
      <c r="C182" s="26" t="s">
        <v>24</v>
      </c>
      <c r="D182" s="27">
        <f t="shared" si="0"/>
        <v>289</v>
      </c>
      <c r="E182" s="28">
        <v>0.9</v>
      </c>
      <c r="F182" s="29">
        <v>0</v>
      </c>
      <c r="G182" s="30">
        <v>0.9</v>
      </c>
      <c r="H182" s="31">
        <v>0</v>
      </c>
      <c r="I182" s="32">
        <v>8.1999999999999993</v>
      </c>
      <c r="J182" s="33">
        <v>6</v>
      </c>
      <c r="K182" s="30">
        <v>9.6999999999999993</v>
      </c>
      <c r="L182" s="33">
        <v>7</v>
      </c>
      <c r="M182" s="34">
        <v>0.50699300699300698</v>
      </c>
      <c r="N182"/>
      <c r="O182"/>
    </row>
    <row r="183" spans="2:20" s="44" customFormat="1" x14ac:dyDescent="0.25">
      <c r="B183" s="259"/>
      <c r="C183" s="26" t="s">
        <v>25</v>
      </c>
      <c r="D183" s="27">
        <f t="shared" si="0"/>
        <v>240</v>
      </c>
      <c r="E183" s="28">
        <v>0.9</v>
      </c>
      <c r="F183" s="29">
        <v>0</v>
      </c>
      <c r="G183" s="30">
        <v>1</v>
      </c>
      <c r="H183" s="31">
        <v>0</v>
      </c>
      <c r="I183" s="32">
        <v>7.7</v>
      </c>
      <c r="J183" s="33">
        <v>5</v>
      </c>
      <c r="K183" s="30">
        <v>10</v>
      </c>
      <c r="L183" s="33">
        <v>8</v>
      </c>
      <c r="M183" s="34">
        <v>0.48085106382978721</v>
      </c>
      <c r="N183"/>
      <c r="O183"/>
    </row>
    <row r="184" spans="2:20" s="44" customFormat="1" x14ac:dyDescent="0.25">
      <c r="B184" s="259"/>
      <c r="C184" s="26" t="s">
        <v>26</v>
      </c>
      <c r="D184" s="27">
        <f t="shared" si="0"/>
        <v>263</v>
      </c>
      <c r="E184" s="28">
        <v>1</v>
      </c>
      <c r="F184" s="29">
        <v>0</v>
      </c>
      <c r="G184" s="30">
        <v>1.1000000000000001</v>
      </c>
      <c r="H184" s="31">
        <v>0</v>
      </c>
      <c r="I184" s="32">
        <v>8.3000000000000007</v>
      </c>
      <c r="J184" s="33">
        <v>6</v>
      </c>
      <c r="K184" s="30">
        <v>10.6</v>
      </c>
      <c r="L184" s="33">
        <v>9</v>
      </c>
      <c r="M184" s="34">
        <v>0.43801652892561982</v>
      </c>
      <c r="N184"/>
      <c r="O184"/>
    </row>
    <row r="185" spans="2:20" s="44" customFormat="1" ht="15.75" thickBot="1" x14ac:dyDescent="0.3">
      <c r="B185" s="260"/>
      <c r="C185" s="160" t="s">
        <v>27</v>
      </c>
      <c r="D185" s="27">
        <f t="shared" si="0"/>
        <v>282</v>
      </c>
      <c r="E185" s="51">
        <v>1.1000000000000001</v>
      </c>
      <c r="F185" s="52">
        <v>0</v>
      </c>
      <c r="G185" s="53">
        <v>1.2</v>
      </c>
      <c r="H185" s="54">
        <v>0</v>
      </c>
      <c r="I185" s="55">
        <v>9.5</v>
      </c>
      <c r="J185" s="56">
        <v>7</v>
      </c>
      <c r="K185" s="53">
        <v>11.4</v>
      </c>
      <c r="L185" s="56">
        <v>9</v>
      </c>
      <c r="M185" s="57">
        <v>0.25789473684210529</v>
      </c>
      <c r="N185"/>
      <c r="O185"/>
    </row>
    <row r="186" spans="2:20" s="145" customFormat="1" ht="7.5" customHeight="1" thickBot="1" x14ac:dyDescent="0.3">
      <c r="B186" s="161"/>
      <c r="C186" s="161"/>
      <c r="D186" s="162"/>
      <c r="E186" s="141"/>
      <c r="F186" s="141"/>
      <c r="G186" s="141"/>
      <c r="H186" s="141"/>
      <c r="I186" s="141"/>
      <c r="J186" s="141"/>
      <c r="K186" s="141"/>
      <c r="L186" s="141"/>
      <c r="M186" s="163"/>
      <c r="N186" s="144"/>
      <c r="O186" s="144"/>
    </row>
    <row r="187" spans="2:20" s="145" customFormat="1" ht="15.75" customHeight="1" thickBot="1" x14ac:dyDescent="0.3">
      <c r="B187" s="258" t="s">
        <v>28</v>
      </c>
      <c r="C187" s="283"/>
      <c r="D187" s="262"/>
      <c r="E187" s="164" t="s">
        <v>10</v>
      </c>
      <c r="F187" s="165" t="s">
        <v>11</v>
      </c>
      <c r="G187" s="166" t="s">
        <v>10</v>
      </c>
      <c r="H187" s="167" t="s">
        <v>11</v>
      </c>
      <c r="I187" s="166" t="s">
        <v>10</v>
      </c>
      <c r="J187" s="167" t="s">
        <v>11</v>
      </c>
      <c r="K187" s="166" t="s">
        <v>10</v>
      </c>
      <c r="L187" s="168" t="s">
        <v>11</v>
      </c>
      <c r="M187" s="169" t="s">
        <v>29</v>
      </c>
      <c r="N187" s="144"/>
      <c r="O187" s="144"/>
    </row>
    <row r="188" spans="2:20" s="44" customFormat="1" x14ac:dyDescent="0.25">
      <c r="B188" s="259"/>
      <c r="C188" s="35" t="s">
        <v>30</v>
      </c>
      <c r="D188" s="27">
        <f>D107+D27</f>
        <v>274</v>
      </c>
      <c r="E188" s="37">
        <v>0.9</v>
      </c>
      <c r="F188" s="38">
        <v>0</v>
      </c>
      <c r="G188" s="39">
        <v>1</v>
      </c>
      <c r="H188" s="40">
        <v>0</v>
      </c>
      <c r="I188" s="41">
        <v>9.1999999999999993</v>
      </c>
      <c r="J188" s="42">
        <v>6</v>
      </c>
      <c r="K188" s="39">
        <v>12.9</v>
      </c>
      <c r="L188" s="42">
        <v>10</v>
      </c>
      <c r="M188" s="43">
        <v>0.44</v>
      </c>
      <c r="N188"/>
      <c r="O188"/>
    </row>
    <row r="189" spans="2:20" s="44" customFormat="1" x14ac:dyDescent="0.25">
      <c r="B189" s="259"/>
      <c r="C189" s="26" t="s">
        <v>31</v>
      </c>
      <c r="D189" s="27">
        <f>D108+D28</f>
        <v>304</v>
      </c>
      <c r="E189" s="28">
        <v>0.8</v>
      </c>
      <c r="F189" s="29">
        <v>0</v>
      </c>
      <c r="G189" s="30">
        <v>0.9</v>
      </c>
      <c r="H189" s="31">
        <v>0</v>
      </c>
      <c r="I189" s="32">
        <v>7.2</v>
      </c>
      <c r="J189" s="33">
        <v>6</v>
      </c>
      <c r="K189" s="30">
        <v>13.4</v>
      </c>
      <c r="L189" s="33">
        <v>12</v>
      </c>
      <c r="M189" s="34">
        <v>0.49</v>
      </c>
      <c r="N189"/>
      <c r="O189"/>
    </row>
    <row r="190" spans="2:20" s="44" customFormat="1" x14ac:dyDescent="0.25">
      <c r="B190" s="259"/>
      <c r="C190" s="26" t="s">
        <v>32</v>
      </c>
      <c r="D190" s="27">
        <f>D109+D29</f>
        <v>312</v>
      </c>
      <c r="E190" s="28">
        <v>0.7</v>
      </c>
      <c r="F190" s="29">
        <v>0</v>
      </c>
      <c r="G190" s="30">
        <v>1</v>
      </c>
      <c r="H190" s="31">
        <v>0</v>
      </c>
      <c r="I190" s="32">
        <v>7.3</v>
      </c>
      <c r="J190" s="33">
        <v>7</v>
      </c>
      <c r="K190" s="30">
        <v>12.9</v>
      </c>
      <c r="L190" s="33">
        <v>12</v>
      </c>
      <c r="M190" s="34">
        <f>182/390</f>
        <v>0.46666666666666667</v>
      </c>
      <c r="N190"/>
      <c r="O190"/>
      <c r="R190" s="44" t="s">
        <v>44</v>
      </c>
      <c r="T190" s="44" t="s">
        <v>44</v>
      </c>
    </row>
    <row r="191" spans="2:20" s="158" customFormat="1" x14ac:dyDescent="0.25">
      <c r="B191" s="259"/>
      <c r="C191" s="17" t="s">
        <v>33</v>
      </c>
      <c r="D191" s="27">
        <f>D110+D30</f>
        <v>295</v>
      </c>
      <c r="E191" s="19">
        <v>0.6</v>
      </c>
      <c r="F191" s="20">
        <v>0</v>
      </c>
      <c r="G191" s="21">
        <v>1</v>
      </c>
      <c r="H191" s="22">
        <v>0</v>
      </c>
      <c r="I191" s="23">
        <v>8.3000000000000007</v>
      </c>
      <c r="J191" s="24">
        <v>6</v>
      </c>
      <c r="K191" s="21">
        <v>13.4</v>
      </c>
      <c r="L191" s="24">
        <v>13</v>
      </c>
      <c r="M191" s="25">
        <v>0.48451327433628316</v>
      </c>
      <c r="N191" s="157"/>
      <c r="O191" s="157"/>
    </row>
    <row r="192" spans="2:20" s="158" customFormat="1" x14ac:dyDescent="0.25">
      <c r="B192" s="259"/>
      <c r="C192" s="26" t="s">
        <v>34</v>
      </c>
      <c r="D192" s="27">
        <f>D111+D31</f>
        <v>240</v>
      </c>
      <c r="E192" s="28">
        <v>1.3</v>
      </c>
      <c r="F192" s="29">
        <v>0</v>
      </c>
      <c r="G192" s="30">
        <v>1.8</v>
      </c>
      <c r="H192" s="31">
        <v>0</v>
      </c>
      <c r="I192" s="32">
        <v>10.199999999999999</v>
      </c>
      <c r="J192" s="33">
        <v>9</v>
      </c>
      <c r="K192" s="30">
        <v>13.2</v>
      </c>
      <c r="L192" s="33">
        <v>13</v>
      </c>
      <c r="M192" s="34">
        <f>185/376</f>
        <v>0.49202127659574468</v>
      </c>
      <c r="N192" s="157"/>
      <c r="O192" s="157"/>
    </row>
    <row r="193" spans="2:15" s="158" customFormat="1" x14ac:dyDescent="0.25">
      <c r="B193" s="259"/>
      <c r="C193" s="130" t="s">
        <v>35</v>
      </c>
      <c r="D193" s="18">
        <f>D32+D112</f>
        <v>252</v>
      </c>
      <c r="E193" s="19">
        <v>1</v>
      </c>
      <c r="F193" s="20">
        <v>0</v>
      </c>
      <c r="G193" s="21">
        <v>1.5</v>
      </c>
      <c r="H193" s="22">
        <v>0</v>
      </c>
      <c r="I193" s="23">
        <v>8.5</v>
      </c>
      <c r="J193" s="24">
        <v>9</v>
      </c>
      <c r="K193" s="21">
        <v>12.7</v>
      </c>
      <c r="L193" s="24">
        <v>12</v>
      </c>
      <c r="M193" s="25">
        <f>210/366</f>
        <v>0.57377049180327866</v>
      </c>
      <c r="N193" s="157"/>
      <c r="O193" s="157"/>
    </row>
    <row r="194" spans="2:15" s="158" customFormat="1" ht="15.75" thickBot="1" x14ac:dyDescent="0.3">
      <c r="B194" s="260"/>
      <c r="C194" s="209" t="s">
        <v>45</v>
      </c>
      <c r="D194" s="107">
        <f>D113+D33</f>
        <v>254</v>
      </c>
      <c r="E194" s="108">
        <v>0.9</v>
      </c>
      <c r="F194" s="109">
        <v>0</v>
      </c>
      <c r="G194" s="110">
        <v>1.1000000000000001</v>
      </c>
      <c r="H194" s="111">
        <v>0</v>
      </c>
      <c r="I194" s="112">
        <v>8.6</v>
      </c>
      <c r="J194" s="113">
        <v>7</v>
      </c>
      <c r="K194" s="110">
        <v>12.5</v>
      </c>
      <c r="L194" s="113">
        <v>12</v>
      </c>
      <c r="M194" s="114">
        <f>151/332</f>
        <v>0.45481927710843373</v>
      </c>
      <c r="N194" s="157"/>
      <c r="O194" s="157"/>
    </row>
    <row r="195" spans="2:15" s="158" customFormat="1" x14ac:dyDescent="0.25">
      <c r="B195" s="131"/>
      <c r="C195" s="132"/>
      <c r="D195" s="133"/>
      <c r="E195" s="134"/>
      <c r="F195" s="134"/>
      <c r="G195" s="134"/>
      <c r="H195" s="134"/>
      <c r="I195" s="134"/>
      <c r="J195" s="134"/>
      <c r="K195" s="134"/>
      <c r="L195" s="134"/>
      <c r="M195" s="135"/>
      <c r="N195" s="157"/>
      <c r="O195" s="157"/>
    </row>
    <row r="196" spans="2:15" s="158" customFormat="1" x14ac:dyDescent="0.25">
      <c r="B196" s="131"/>
      <c r="C196" s="132"/>
      <c r="D196" s="133"/>
      <c r="E196" s="134"/>
      <c r="F196" s="134"/>
      <c r="G196" s="134"/>
      <c r="H196" s="134"/>
      <c r="I196" s="134"/>
      <c r="J196" s="134"/>
      <c r="K196" s="134"/>
      <c r="L196" s="134"/>
      <c r="M196" s="135"/>
      <c r="N196" s="157"/>
      <c r="O196" s="157"/>
    </row>
    <row r="197" spans="2:15" s="158" customFormat="1" ht="15.75" thickBot="1" x14ac:dyDescent="0.3">
      <c r="B197" s="2" t="s">
        <v>36</v>
      </c>
      <c r="C197" s="132"/>
      <c r="D197" s="133"/>
      <c r="E197" s="134"/>
      <c r="F197" s="134"/>
      <c r="G197" s="134"/>
      <c r="H197" s="134"/>
      <c r="I197" s="134"/>
      <c r="J197" s="134"/>
      <c r="K197" s="134"/>
      <c r="L197" s="134"/>
      <c r="M197" s="135"/>
      <c r="N197" s="157"/>
      <c r="O197" s="157"/>
    </row>
    <row r="198" spans="2:15" s="145" customFormat="1" x14ac:dyDescent="0.25">
      <c r="B198" s="240" t="s">
        <v>42</v>
      </c>
      <c r="C198" s="275"/>
      <c r="D198" s="272" t="s">
        <v>3</v>
      </c>
      <c r="E198" s="269" t="s">
        <v>4</v>
      </c>
      <c r="F198" s="270"/>
      <c r="G198" s="270"/>
      <c r="H198" s="270"/>
      <c r="I198" s="270"/>
      <c r="J198" s="270"/>
      <c r="K198" s="270"/>
      <c r="L198" s="271"/>
      <c r="M198" s="272" t="s">
        <v>37</v>
      </c>
      <c r="N198" s="144"/>
      <c r="O198" s="144"/>
    </row>
    <row r="199" spans="2:15" s="145" customFormat="1" ht="27" customHeight="1" x14ac:dyDescent="0.25">
      <c r="B199" s="276"/>
      <c r="C199" s="277"/>
      <c r="D199" s="253"/>
      <c r="E199" s="280" t="s">
        <v>6</v>
      </c>
      <c r="F199" s="281"/>
      <c r="G199" s="257" t="s">
        <v>7</v>
      </c>
      <c r="H199" s="281"/>
      <c r="I199" s="257" t="s">
        <v>41</v>
      </c>
      <c r="J199" s="281"/>
      <c r="K199" s="257" t="s">
        <v>9</v>
      </c>
      <c r="L199" s="282"/>
      <c r="M199" s="253"/>
      <c r="N199" s="144"/>
      <c r="O199" s="144"/>
    </row>
    <row r="200" spans="2:15" s="145" customFormat="1" ht="15.75" thickBot="1" x14ac:dyDescent="0.3">
      <c r="B200" s="278"/>
      <c r="C200" s="279"/>
      <c r="D200" s="254"/>
      <c r="E200" s="3" t="s">
        <v>10</v>
      </c>
      <c r="F200" s="4" t="s">
        <v>11</v>
      </c>
      <c r="G200" s="5" t="s">
        <v>10</v>
      </c>
      <c r="H200" s="6" t="s">
        <v>11</v>
      </c>
      <c r="I200" s="5" t="s">
        <v>10</v>
      </c>
      <c r="J200" s="6" t="s">
        <v>11</v>
      </c>
      <c r="K200" s="5" t="s">
        <v>10</v>
      </c>
      <c r="L200" s="7" t="s">
        <v>11</v>
      </c>
      <c r="M200" s="254"/>
      <c r="N200" s="144"/>
      <c r="O200" s="144"/>
    </row>
    <row r="201" spans="2:15" s="44" customFormat="1" ht="15" customHeight="1" x14ac:dyDescent="0.25">
      <c r="B201" s="266" t="s">
        <v>38</v>
      </c>
      <c r="C201" s="147" t="s">
        <v>13</v>
      </c>
      <c r="D201" s="148">
        <v>19</v>
      </c>
      <c r="E201" s="149">
        <v>7.8</v>
      </c>
      <c r="F201" s="150">
        <v>1</v>
      </c>
      <c r="G201" s="151">
        <v>11</v>
      </c>
      <c r="H201" s="152">
        <v>3</v>
      </c>
      <c r="I201" s="153">
        <v>39.9</v>
      </c>
      <c r="J201" s="154">
        <v>33</v>
      </c>
      <c r="K201" s="151">
        <v>45.1</v>
      </c>
      <c r="L201" s="154">
        <v>48.5</v>
      </c>
      <c r="M201" s="155">
        <v>9.0909090909090912E-2</v>
      </c>
      <c r="N201"/>
      <c r="O201"/>
    </row>
    <row r="202" spans="2:15" s="44" customFormat="1" x14ac:dyDescent="0.25">
      <c r="B202" s="267"/>
      <c r="C202" s="78" t="s">
        <v>14</v>
      </c>
      <c r="D202" s="79">
        <v>15</v>
      </c>
      <c r="E202" s="80">
        <v>7.3</v>
      </c>
      <c r="F202" s="81">
        <v>1</v>
      </c>
      <c r="G202" s="82">
        <v>9.6999999999999993</v>
      </c>
      <c r="H202" s="83">
        <v>3</v>
      </c>
      <c r="I202" s="84">
        <v>55.3</v>
      </c>
      <c r="J202" s="85">
        <v>47</v>
      </c>
      <c r="K202" s="82">
        <v>50.9</v>
      </c>
      <c r="L202" s="85">
        <v>25</v>
      </c>
      <c r="M202" s="86">
        <v>4.7619047619047616E-2</v>
      </c>
      <c r="N202"/>
      <c r="O202"/>
    </row>
    <row r="203" spans="2:15" s="44" customFormat="1" x14ac:dyDescent="0.25">
      <c r="B203" s="267"/>
      <c r="C203" s="78" t="s">
        <v>15</v>
      </c>
      <c r="D203" s="87">
        <v>14</v>
      </c>
      <c r="E203" s="88">
        <v>5.9</v>
      </c>
      <c r="F203" s="89">
        <v>1</v>
      </c>
      <c r="G203" s="90">
        <v>8</v>
      </c>
      <c r="H203" s="91">
        <v>3</v>
      </c>
      <c r="I203" s="92">
        <v>65</v>
      </c>
      <c r="J203" s="93">
        <v>54</v>
      </c>
      <c r="K203" s="90">
        <v>44.4</v>
      </c>
      <c r="L203" s="93">
        <v>18</v>
      </c>
      <c r="M203" s="94">
        <v>0.15384615384615385</v>
      </c>
      <c r="N203" t="s">
        <v>44</v>
      </c>
      <c r="O203"/>
    </row>
    <row r="204" spans="2:15" s="44" customFormat="1" x14ac:dyDescent="0.25">
      <c r="B204" s="267"/>
      <c r="C204" s="78" t="s">
        <v>16</v>
      </c>
      <c r="D204" s="95">
        <v>17</v>
      </c>
      <c r="E204" s="96">
        <v>5.7</v>
      </c>
      <c r="F204" s="97">
        <v>1</v>
      </c>
      <c r="G204" s="98">
        <v>7.8</v>
      </c>
      <c r="H204" s="99">
        <v>3</v>
      </c>
      <c r="I204" s="100">
        <v>49.9</v>
      </c>
      <c r="J204" s="101">
        <v>15</v>
      </c>
      <c r="K204" s="98">
        <v>14.8</v>
      </c>
      <c r="L204" s="101">
        <v>15</v>
      </c>
      <c r="M204" s="102">
        <v>0.2</v>
      </c>
      <c r="N204"/>
      <c r="O204"/>
    </row>
    <row r="205" spans="2:15" s="44" customFormat="1" x14ac:dyDescent="0.25">
      <c r="B205" s="267"/>
      <c r="C205" s="103" t="s">
        <v>17</v>
      </c>
      <c r="D205" s="79">
        <v>20</v>
      </c>
      <c r="E205" s="80">
        <v>6.9</v>
      </c>
      <c r="F205" s="81">
        <v>1</v>
      </c>
      <c r="G205" s="82">
        <v>8.4</v>
      </c>
      <c r="H205" s="83">
        <v>2</v>
      </c>
      <c r="I205" s="84">
        <v>33</v>
      </c>
      <c r="J205" s="85">
        <v>17</v>
      </c>
      <c r="K205" s="82">
        <v>53.9</v>
      </c>
      <c r="L205" s="85">
        <v>29</v>
      </c>
      <c r="M205" s="86">
        <v>4.5454545454545456E-2</v>
      </c>
      <c r="N205"/>
      <c r="O205"/>
    </row>
    <row r="206" spans="2:15" s="44" customFormat="1" x14ac:dyDescent="0.25">
      <c r="B206" s="267"/>
      <c r="C206" s="78" t="s">
        <v>18</v>
      </c>
      <c r="D206" s="87">
        <v>20</v>
      </c>
      <c r="E206" s="88">
        <v>4.3</v>
      </c>
      <c r="F206" s="89">
        <v>1</v>
      </c>
      <c r="G206" s="90">
        <v>5.7</v>
      </c>
      <c r="H206" s="91">
        <v>1</v>
      </c>
      <c r="I206" s="92">
        <v>39.4</v>
      </c>
      <c r="J206" s="93">
        <v>22</v>
      </c>
      <c r="K206" s="90">
        <v>20.399999999999999</v>
      </c>
      <c r="L206" s="93">
        <v>20</v>
      </c>
      <c r="M206" s="94">
        <v>0.1</v>
      </c>
      <c r="N206"/>
      <c r="O206"/>
    </row>
    <row r="207" spans="2:15" s="44" customFormat="1" x14ac:dyDescent="0.25">
      <c r="B207" s="267"/>
      <c r="C207" s="104" t="s">
        <v>19</v>
      </c>
      <c r="D207" s="95">
        <v>25</v>
      </c>
      <c r="E207" s="96">
        <v>2.4</v>
      </c>
      <c r="F207" s="97">
        <v>1</v>
      </c>
      <c r="G207" s="98">
        <v>4.3</v>
      </c>
      <c r="H207" s="99">
        <v>1</v>
      </c>
      <c r="I207" s="100">
        <v>27.6</v>
      </c>
      <c r="J207" s="101">
        <v>19</v>
      </c>
      <c r="K207" s="98">
        <v>30.8</v>
      </c>
      <c r="L207" s="101">
        <v>24</v>
      </c>
      <c r="M207" s="102">
        <v>0</v>
      </c>
      <c r="N207"/>
      <c r="O207"/>
    </row>
    <row r="208" spans="2:15" x14ac:dyDescent="0.25">
      <c r="B208" s="267"/>
      <c r="C208" s="103" t="s">
        <v>20</v>
      </c>
      <c r="D208" s="79">
        <v>17</v>
      </c>
      <c r="E208" s="80">
        <v>2</v>
      </c>
      <c r="F208" s="81">
        <v>1</v>
      </c>
      <c r="G208" s="82">
        <v>3.9</v>
      </c>
      <c r="H208" s="83">
        <v>1</v>
      </c>
      <c r="I208" s="84">
        <v>30.8</v>
      </c>
      <c r="J208" s="85">
        <v>18</v>
      </c>
      <c r="K208" s="82">
        <v>26.4</v>
      </c>
      <c r="L208" s="85">
        <v>22</v>
      </c>
      <c r="M208" s="86">
        <v>0.05</v>
      </c>
    </row>
    <row r="209" spans="2:21" x14ac:dyDescent="0.25">
      <c r="B209" s="267"/>
      <c r="C209" s="103" t="s">
        <v>21</v>
      </c>
      <c r="D209" s="79">
        <v>23</v>
      </c>
      <c r="E209" s="80">
        <v>3.3</v>
      </c>
      <c r="F209" s="81">
        <v>1</v>
      </c>
      <c r="G209" s="82">
        <v>4.0999999999999996</v>
      </c>
      <c r="H209" s="83">
        <v>1</v>
      </c>
      <c r="I209" s="84">
        <v>17.8</v>
      </c>
      <c r="J209" s="85">
        <v>14</v>
      </c>
      <c r="K209" s="82">
        <v>47.5</v>
      </c>
      <c r="L209" s="85">
        <v>29</v>
      </c>
      <c r="M209" s="86">
        <v>5.8823529411764705E-2</v>
      </c>
    </row>
    <row r="210" spans="2:21" x14ac:dyDescent="0.25">
      <c r="B210" s="267"/>
      <c r="C210" s="105" t="s">
        <v>22</v>
      </c>
      <c r="D210" s="79">
        <v>20</v>
      </c>
      <c r="E210" s="80">
        <v>4.8</v>
      </c>
      <c r="F210" s="81">
        <v>1</v>
      </c>
      <c r="G210" s="82">
        <v>6.6</v>
      </c>
      <c r="H210" s="83">
        <v>1</v>
      </c>
      <c r="I210" s="84">
        <v>27</v>
      </c>
      <c r="J210" s="85">
        <v>23</v>
      </c>
      <c r="K210" s="82">
        <v>33.700000000000003</v>
      </c>
      <c r="L210" s="85">
        <v>29</v>
      </c>
      <c r="M210" s="86">
        <v>0</v>
      </c>
    </row>
    <row r="211" spans="2:21" x14ac:dyDescent="0.25">
      <c r="B211" s="267"/>
      <c r="C211" s="104" t="s">
        <v>23</v>
      </c>
      <c r="D211" s="79">
        <f t="shared" ref="D211:D216" si="1">D50+D131</f>
        <v>19</v>
      </c>
      <c r="E211" s="80">
        <v>7.7</v>
      </c>
      <c r="F211" s="81">
        <v>1</v>
      </c>
      <c r="G211" s="82">
        <v>9</v>
      </c>
      <c r="H211" s="83">
        <v>1</v>
      </c>
      <c r="I211" s="84">
        <v>24.5</v>
      </c>
      <c r="J211" s="85">
        <v>12</v>
      </c>
      <c r="K211" s="82">
        <v>30.6</v>
      </c>
      <c r="L211" s="85">
        <v>22</v>
      </c>
      <c r="M211" s="86">
        <v>0.05</v>
      </c>
    </row>
    <row r="212" spans="2:21" x14ac:dyDescent="0.25">
      <c r="B212" s="267"/>
      <c r="C212" s="106" t="s">
        <v>24</v>
      </c>
      <c r="D212" s="79">
        <f t="shared" si="1"/>
        <v>27</v>
      </c>
      <c r="E212" s="80">
        <v>6.7</v>
      </c>
      <c r="F212" s="81">
        <v>1</v>
      </c>
      <c r="G212" s="82">
        <v>6.9</v>
      </c>
      <c r="H212" s="83">
        <v>1</v>
      </c>
      <c r="I212" s="84">
        <v>12.6</v>
      </c>
      <c r="J212" s="85">
        <v>9</v>
      </c>
      <c r="K212" s="82">
        <v>26.6</v>
      </c>
      <c r="L212" s="85">
        <v>16</v>
      </c>
      <c r="M212" s="86">
        <v>0.08</v>
      </c>
    </row>
    <row r="213" spans="2:21" x14ac:dyDescent="0.25">
      <c r="B213" s="267"/>
      <c r="C213" s="103" t="s">
        <v>25</v>
      </c>
      <c r="D213" s="79">
        <f t="shared" si="1"/>
        <v>22</v>
      </c>
      <c r="E213" s="80">
        <v>1.7</v>
      </c>
      <c r="F213" s="81">
        <v>0</v>
      </c>
      <c r="G213" s="82">
        <v>1.8</v>
      </c>
      <c r="H213" s="83">
        <v>0</v>
      </c>
      <c r="I213" s="84">
        <v>11.2</v>
      </c>
      <c r="J213" s="85">
        <v>9</v>
      </c>
      <c r="K213" s="82">
        <v>24.2</v>
      </c>
      <c r="L213" s="85">
        <v>21</v>
      </c>
      <c r="M213" s="86">
        <v>0.04</v>
      </c>
    </row>
    <row r="214" spans="2:21" x14ac:dyDescent="0.25">
      <c r="B214" s="267"/>
      <c r="C214" s="106" t="s">
        <v>26</v>
      </c>
      <c r="D214" s="79">
        <f t="shared" si="1"/>
        <v>22</v>
      </c>
      <c r="E214" s="80">
        <v>1.5</v>
      </c>
      <c r="F214" s="81">
        <v>0</v>
      </c>
      <c r="G214" s="82">
        <v>1.5</v>
      </c>
      <c r="H214" s="83">
        <v>0</v>
      </c>
      <c r="I214" s="84">
        <v>9.5</v>
      </c>
      <c r="J214" s="85">
        <v>6</v>
      </c>
      <c r="K214" s="82">
        <v>17.8</v>
      </c>
      <c r="L214" s="85">
        <v>20</v>
      </c>
      <c r="M214" s="86">
        <v>0.21739130434782608</v>
      </c>
    </row>
    <row r="215" spans="2:21" x14ac:dyDescent="0.25">
      <c r="B215" s="267"/>
      <c r="C215" s="106" t="s">
        <v>27</v>
      </c>
      <c r="D215" s="79">
        <f t="shared" si="1"/>
        <v>25</v>
      </c>
      <c r="E215" s="80">
        <v>3.2</v>
      </c>
      <c r="F215" s="81">
        <v>1</v>
      </c>
      <c r="G215" s="82">
        <v>3.2</v>
      </c>
      <c r="H215" s="83">
        <v>1</v>
      </c>
      <c r="I215" s="84">
        <v>11.4</v>
      </c>
      <c r="J215" s="85">
        <v>8</v>
      </c>
      <c r="K215" s="82">
        <v>21.9</v>
      </c>
      <c r="L215" s="85">
        <v>23</v>
      </c>
      <c r="M215" s="86">
        <v>2.7027027027027029E-2</v>
      </c>
    </row>
    <row r="216" spans="2:21" x14ac:dyDescent="0.25">
      <c r="B216" s="267"/>
      <c r="C216" s="106" t="s">
        <v>30</v>
      </c>
      <c r="D216" s="79">
        <f t="shared" si="1"/>
        <v>22</v>
      </c>
      <c r="E216" s="80">
        <v>4.3</v>
      </c>
      <c r="F216" s="81">
        <v>1</v>
      </c>
      <c r="G216" s="82">
        <v>4.3</v>
      </c>
      <c r="H216" s="83">
        <v>1</v>
      </c>
      <c r="I216" s="84">
        <v>7.2</v>
      </c>
      <c r="J216" s="85">
        <v>4</v>
      </c>
      <c r="K216" s="82">
        <v>16.600000000000001</v>
      </c>
      <c r="L216" s="85">
        <v>14</v>
      </c>
      <c r="M216" s="86">
        <f>3/38</f>
        <v>7.8947368421052627E-2</v>
      </c>
    </row>
    <row r="217" spans="2:21" x14ac:dyDescent="0.25">
      <c r="B217" s="267"/>
      <c r="C217" s="106" t="s">
        <v>31</v>
      </c>
      <c r="D217" s="79">
        <f>D56+D137</f>
        <v>44</v>
      </c>
      <c r="E217" s="80">
        <v>2.5</v>
      </c>
      <c r="F217" s="81">
        <v>0.5</v>
      </c>
      <c r="G217" s="82">
        <v>2.5</v>
      </c>
      <c r="H217" s="83">
        <v>0.5</v>
      </c>
      <c r="I217" s="84">
        <v>10.6</v>
      </c>
      <c r="J217" s="85">
        <v>9</v>
      </c>
      <c r="K217" s="82">
        <v>11.8</v>
      </c>
      <c r="L217" s="85">
        <v>11.5</v>
      </c>
      <c r="M217" s="86">
        <f>16/55</f>
        <v>0.29090909090909089</v>
      </c>
    </row>
    <row r="218" spans="2:21" x14ac:dyDescent="0.25">
      <c r="B218" s="267"/>
      <c r="C218" s="106" t="s">
        <v>32</v>
      </c>
      <c r="D218" s="79">
        <f>D57+D138</f>
        <v>33</v>
      </c>
      <c r="E218" s="80">
        <v>2.1</v>
      </c>
      <c r="F218" s="81">
        <v>1</v>
      </c>
      <c r="G218" s="82">
        <v>2.2000000000000002</v>
      </c>
      <c r="H218" s="83">
        <v>1</v>
      </c>
      <c r="I218" s="84">
        <v>12.8</v>
      </c>
      <c r="J218" s="85">
        <v>14</v>
      </c>
      <c r="K218" s="82">
        <v>11.7</v>
      </c>
      <c r="L218" s="85">
        <v>8</v>
      </c>
      <c r="M218" s="86">
        <f>15/51</f>
        <v>0.29411764705882354</v>
      </c>
    </row>
    <row r="219" spans="2:21" x14ac:dyDescent="0.25">
      <c r="B219" s="267"/>
      <c r="C219" s="170" t="s">
        <v>33</v>
      </c>
      <c r="D219" s="233">
        <f>D58+D139</f>
        <v>35</v>
      </c>
      <c r="E219" s="88">
        <v>1.2</v>
      </c>
      <c r="F219" s="89">
        <v>0</v>
      </c>
      <c r="G219" s="90">
        <v>1.2</v>
      </c>
      <c r="H219" s="91">
        <v>0</v>
      </c>
      <c r="I219" s="92">
        <v>16</v>
      </c>
      <c r="J219" s="93">
        <v>18</v>
      </c>
      <c r="K219" s="90">
        <v>17.3</v>
      </c>
      <c r="L219" s="93">
        <v>21</v>
      </c>
      <c r="M219" s="94">
        <v>0.22</v>
      </c>
      <c r="U219" t="s">
        <v>44</v>
      </c>
    </row>
    <row r="220" spans="2:21" x14ac:dyDescent="0.25">
      <c r="B220" s="267"/>
      <c r="C220" s="171" t="s">
        <v>34</v>
      </c>
      <c r="D220" s="95">
        <f>D140+D59</f>
        <v>28</v>
      </c>
      <c r="E220" s="96">
        <v>1.4</v>
      </c>
      <c r="F220" s="97">
        <v>0</v>
      </c>
      <c r="G220" s="98">
        <v>1.2</v>
      </c>
      <c r="H220" s="99">
        <v>0</v>
      </c>
      <c r="I220" s="100">
        <v>20.5</v>
      </c>
      <c r="J220" s="101">
        <v>21.5</v>
      </c>
      <c r="K220" s="98">
        <v>23.2</v>
      </c>
      <c r="L220" s="101">
        <v>29.5</v>
      </c>
      <c r="M220" s="102">
        <f>8/50</f>
        <v>0.16</v>
      </c>
    </row>
    <row r="221" spans="2:21" x14ac:dyDescent="0.25">
      <c r="B221" s="267"/>
      <c r="C221" s="170" t="s">
        <v>35</v>
      </c>
      <c r="D221" s="87">
        <f>D141+D60</f>
        <v>29</v>
      </c>
      <c r="E221" s="88">
        <v>2.6</v>
      </c>
      <c r="F221" s="89">
        <v>0</v>
      </c>
      <c r="G221" s="90">
        <v>2.6</v>
      </c>
      <c r="H221" s="91">
        <v>0</v>
      </c>
      <c r="I221" s="92">
        <v>16.899999999999999</v>
      </c>
      <c r="J221" s="93">
        <v>19.5</v>
      </c>
      <c r="K221" s="90">
        <v>21.1</v>
      </c>
      <c r="L221" s="93">
        <v>21</v>
      </c>
      <c r="M221" s="94">
        <f>11/50</f>
        <v>0.22</v>
      </c>
    </row>
    <row r="222" spans="2:21" ht="15.75" thickBot="1" x14ac:dyDescent="0.3">
      <c r="B222" s="268"/>
      <c r="C222" s="209" t="s">
        <v>45</v>
      </c>
      <c r="D222" s="213">
        <f>D142+D61</f>
        <v>22</v>
      </c>
      <c r="E222" s="108">
        <v>1.6</v>
      </c>
      <c r="F222" s="109">
        <v>0</v>
      </c>
      <c r="G222" s="110">
        <v>1.7</v>
      </c>
      <c r="H222" s="111">
        <v>0</v>
      </c>
      <c r="I222" s="112">
        <v>10.7</v>
      </c>
      <c r="J222" s="113">
        <v>12</v>
      </c>
      <c r="K222" s="110">
        <v>15.2</v>
      </c>
      <c r="L222" s="113">
        <v>14</v>
      </c>
      <c r="M222" s="114">
        <f>11/32</f>
        <v>0.34375</v>
      </c>
    </row>
    <row r="223" spans="2:21" ht="15" customHeight="1" x14ac:dyDescent="0.25">
      <c r="B223" s="258" t="s">
        <v>39</v>
      </c>
      <c r="C223" s="8" t="s">
        <v>13</v>
      </c>
      <c r="D223" s="9">
        <v>71</v>
      </c>
      <c r="E223" s="10">
        <v>1.5</v>
      </c>
      <c r="F223" s="11">
        <v>0</v>
      </c>
      <c r="G223" s="12">
        <v>2.2000000000000002</v>
      </c>
      <c r="H223" s="13">
        <v>1</v>
      </c>
      <c r="I223" s="14">
        <v>35.299999999999997</v>
      </c>
      <c r="J223" s="15">
        <v>16</v>
      </c>
      <c r="K223" s="12">
        <v>37.6</v>
      </c>
      <c r="L223" s="15">
        <v>43</v>
      </c>
      <c r="M223" s="16">
        <v>0.26315789473684209</v>
      </c>
    </row>
    <row r="224" spans="2:21" x14ac:dyDescent="0.25">
      <c r="B224" s="259"/>
      <c r="C224" s="17" t="s">
        <v>14</v>
      </c>
      <c r="D224" s="18">
        <v>66</v>
      </c>
      <c r="E224" s="19">
        <v>1.5</v>
      </c>
      <c r="F224" s="20">
        <v>0</v>
      </c>
      <c r="G224" s="21">
        <v>1.9</v>
      </c>
      <c r="H224" s="22">
        <v>0</v>
      </c>
      <c r="I224" s="23">
        <v>35.799999999999997</v>
      </c>
      <c r="J224" s="24">
        <v>20</v>
      </c>
      <c r="K224" s="21">
        <v>27.8</v>
      </c>
      <c r="L224" s="24">
        <v>18</v>
      </c>
      <c r="M224" s="25">
        <v>0.24074074074074073</v>
      </c>
    </row>
    <row r="225" spans="2:19" x14ac:dyDescent="0.25">
      <c r="B225" s="259"/>
      <c r="C225" s="17" t="s">
        <v>15</v>
      </c>
      <c r="D225" s="18">
        <v>43</v>
      </c>
      <c r="E225" s="19">
        <v>1.6</v>
      </c>
      <c r="F225" s="20">
        <v>0</v>
      </c>
      <c r="G225" s="21">
        <v>2</v>
      </c>
      <c r="H225" s="22">
        <v>1</v>
      </c>
      <c r="I225" s="23">
        <v>20.6</v>
      </c>
      <c r="J225" s="24">
        <v>13</v>
      </c>
      <c r="K225" s="21">
        <v>34.9</v>
      </c>
      <c r="L225" s="24">
        <v>25</v>
      </c>
      <c r="M225" s="25">
        <v>0.2</v>
      </c>
    </row>
    <row r="226" spans="2:19" x14ac:dyDescent="0.25">
      <c r="B226" s="259"/>
      <c r="C226" s="17" t="s">
        <v>16</v>
      </c>
      <c r="D226" s="18">
        <v>89</v>
      </c>
      <c r="E226" s="19">
        <v>1.4</v>
      </c>
      <c r="F226" s="20">
        <v>0</v>
      </c>
      <c r="G226" s="21">
        <v>1.9</v>
      </c>
      <c r="H226" s="22">
        <v>0</v>
      </c>
      <c r="I226" s="23">
        <v>16.100000000000001</v>
      </c>
      <c r="J226" s="24">
        <v>10</v>
      </c>
      <c r="K226" s="21">
        <v>24.5</v>
      </c>
      <c r="L226" s="24">
        <v>20</v>
      </c>
      <c r="M226" s="25">
        <v>0.26250000000000001</v>
      </c>
    </row>
    <row r="227" spans="2:19" x14ac:dyDescent="0.25">
      <c r="B227" s="259"/>
      <c r="C227" s="26" t="s">
        <v>17</v>
      </c>
      <c r="D227" s="27">
        <v>78</v>
      </c>
      <c r="E227" s="28">
        <v>1.9</v>
      </c>
      <c r="F227" s="29">
        <v>0</v>
      </c>
      <c r="G227" s="30">
        <v>2.4</v>
      </c>
      <c r="H227" s="31">
        <v>0</v>
      </c>
      <c r="I227" s="32">
        <v>23.5</v>
      </c>
      <c r="J227" s="33">
        <v>20</v>
      </c>
      <c r="K227" s="30">
        <v>24</v>
      </c>
      <c r="L227" s="33">
        <v>33</v>
      </c>
      <c r="M227" s="34">
        <v>0.25</v>
      </c>
      <c r="S227" t="s">
        <v>44</v>
      </c>
    </row>
    <row r="228" spans="2:19" x14ac:dyDescent="0.25">
      <c r="B228" s="259"/>
      <c r="C228" s="17" t="s">
        <v>18</v>
      </c>
      <c r="D228" s="18">
        <v>89</v>
      </c>
      <c r="E228" s="19">
        <v>1.6</v>
      </c>
      <c r="F228" s="20">
        <v>0</v>
      </c>
      <c r="G228" s="21">
        <v>2.1</v>
      </c>
      <c r="H228" s="22">
        <v>0</v>
      </c>
      <c r="I228" s="23">
        <v>27.6</v>
      </c>
      <c r="J228" s="24">
        <v>21</v>
      </c>
      <c r="K228" s="21">
        <v>22.7</v>
      </c>
      <c r="L228" s="24">
        <v>13</v>
      </c>
      <c r="M228" s="25">
        <v>0.29032258064516131</v>
      </c>
    </row>
    <row r="229" spans="2:19" s="44" customFormat="1" x14ac:dyDescent="0.25">
      <c r="B229" s="259"/>
      <c r="C229" s="35" t="s">
        <v>19</v>
      </c>
      <c r="D229" s="27">
        <v>86</v>
      </c>
      <c r="E229" s="41">
        <v>2.1</v>
      </c>
      <c r="F229" s="38">
        <v>1</v>
      </c>
      <c r="G229" s="39">
        <v>2.9</v>
      </c>
      <c r="H229" s="40">
        <v>1</v>
      </c>
      <c r="I229" s="41">
        <v>26.9</v>
      </c>
      <c r="J229" s="42">
        <v>25</v>
      </c>
      <c r="K229" s="39">
        <v>32.1</v>
      </c>
      <c r="L229" s="42">
        <v>45</v>
      </c>
      <c r="M229" s="25">
        <v>0.20454545454545456</v>
      </c>
      <c r="N229"/>
      <c r="O229"/>
    </row>
    <row r="230" spans="2:19" s="44" customFormat="1" x14ac:dyDescent="0.25">
      <c r="B230" s="259"/>
      <c r="C230" s="26" t="s">
        <v>20</v>
      </c>
      <c r="D230" s="27">
        <v>67</v>
      </c>
      <c r="E230" s="28">
        <v>1.5</v>
      </c>
      <c r="F230" s="29">
        <v>1</v>
      </c>
      <c r="G230" s="30">
        <v>2</v>
      </c>
      <c r="H230" s="31">
        <v>1</v>
      </c>
      <c r="I230" s="32">
        <v>37.200000000000003</v>
      </c>
      <c r="J230" s="33">
        <v>34</v>
      </c>
      <c r="K230" s="30">
        <v>42.1</v>
      </c>
      <c r="L230" s="33">
        <v>49</v>
      </c>
      <c r="M230" s="43">
        <v>0.20754716981132076</v>
      </c>
      <c r="N230"/>
      <c r="O230"/>
    </row>
    <row r="231" spans="2:19" s="44" customFormat="1" x14ac:dyDescent="0.25">
      <c r="B231" s="259"/>
      <c r="C231" s="26" t="s">
        <v>21</v>
      </c>
      <c r="D231" s="27">
        <v>72</v>
      </c>
      <c r="E231" s="28">
        <v>1.8</v>
      </c>
      <c r="F231" s="29">
        <v>1</v>
      </c>
      <c r="G231" s="30">
        <v>2.2999999999999998</v>
      </c>
      <c r="H231" s="31">
        <v>1</v>
      </c>
      <c r="I231" s="32">
        <v>27.5</v>
      </c>
      <c r="J231" s="33">
        <v>23</v>
      </c>
      <c r="K231" s="30">
        <v>47.4</v>
      </c>
      <c r="L231" s="33">
        <v>52</v>
      </c>
      <c r="M231" s="34">
        <v>0.15306122448979592</v>
      </c>
      <c r="N231"/>
      <c r="O231"/>
    </row>
    <row r="232" spans="2:19" s="44" customFormat="1" x14ac:dyDescent="0.25">
      <c r="B232" s="259"/>
      <c r="C232" s="127" t="s">
        <v>22</v>
      </c>
      <c r="D232" s="27">
        <v>76</v>
      </c>
      <c r="E232" s="28">
        <v>2.6</v>
      </c>
      <c r="F232" s="29">
        <v>0</v>
      </c>
      <c r="G232" s="30">
        <v>2.8</v>
      </c>
      <c r="H232" s="31">
        <v>0</v>
      </c>
      <c r="I232" s="32">
        <v>29.6</v>
      </c>
      <c r="J232" s="33">
        <v>19</v>
      </c>
      <c r="K232" s="30">
        <v>37.5</v>
      </c>
      <c r="L232" s="33">
        <v>46</v>
      </c>
      <c r="M232" s="34">
        <v>0.23</v>
      </c>
      <c r="N232"/>
      <c r="O232"/>
    </row>
    <row r="233" spans="2:19" s="44" customFormat="1" x14ac:dyDescent="0.25">
      <c r="B233" s="259"/>
      <c r="C233" s="35" t="s">
        <v>23</v>
      </c>
      <c r="D233" s="27">
        <f t="shared" ref="D233:D240" si="2">D153+D72</f>
        <v>78</v>
      </c>
      <c r="E233" s="28">
        <v>3.3</v>
      </c>
      <c r="F233" s="29">
        <v>0</v>
      </c>
      <c r="G233" s="30">
        <v>3.8</v>
      </c>
      <c r="H233" s="31">
        <v>1</v>
      </c>
      <c r="I233" s="32">
        <v>24.2</v>
      </c>
      <c r="J233" s="33">
        <v>21</v>
      </c>
      <c r="K233" s="30">
        <v>37.1</v>
      </c>
      <c r="L233" s="33">
        <v>41</v>
      </c>
      <c r="M233" s="34">
        <v>0.11764705882352941</v>
      </c>
      <c r="N233"/>
      <c r="O233"/>
    </row>
    <row r="234" spans="2:19" s="44" customFormat="1" x14ac:dyDescent="0.25">
      <c r="B234" s="259"/>
      <c r="C234" s="26" t="s">
        <v>24</v>
      </c>
      <c r="D234" s="27">
        <f t="shared" si="2"/>
        <v>98</v>
      </c>
      <c r="E234" s="172">
        <v>1.3</v>
      </c>
      <c r="F234" s="173">
        <v>0</v>
      </c>
      <c r="G234" s="174">
        <v>2.2000000000000002</v>
      </c>
      <c r="H234" s="173">
        <v>0</v>
      </c>
      <c r="I234" s="174">
        <v>26.5</v>
      </c>
      <c r="J234" s="173">
        <v>24</v>
      </c>
      <c r="K234" s="174">
        <v>31.8</v>
      </c>
      <c r="L234" s="175">
        <v>39</v>
      </c>
      <c r="M234" s="176">
        <v>0.23863636363636365</v>
      </c>
      <c r="N234"/>
      <c r="O234"/>
    </row>
    <row r="235" spans="2:19" s="44" customFormat="1" x14ac:dyDescent="0.25">
      <c r="B235" s="259"/>
      <c r="C235" s="26" t="s">
        <v>25</v>
      </c>
      <c r="D235" s="27">
        <f t="shared" si="2"/>
        <v>76</v>
      </c>
      <c r="E235" s="172">
        <v>1.7</v>
      </c>
      <c r="F235" s="173">
        <v>0</v>
      </c>
      <c r="G235" s="174">
        <v>2</v>
      </c>
      <c r="H235" s="173">
        <v>0</v>
      </c>
      <c r="I235" s="174">
        <v>22.9</v>
      </c>
      <c r="J235" s="173">
        <v>22</v>
      </c>
      <c r="K235" s="174">
        <v>35.5</v>
      </c>
      <c r="L235" s="175">
        <v>41</v>
      </c>
      <c r="M235" s="176">
        <v>9.8039215686274508E-2</v>
      </c>
      <c r="N235"/>
      <c r="O235"/>
    </row>
    <row r="236" spans="2:19" s="44" customFormat="1" x14ac:dyDescent="0.25">
      <c r="B236" s="259"/>
      <c r="C236" s="26" t="s">
        <v>26</v>
      </c>
      <c r="D236" s="27">
        <f t="shared" si="2"/>
        <v>84</v>
      </c>
      <c r="E236" s="177">
        <v>1.7</v>
      </c>
      <c r="F236" s="125">
        <v>0</v>
      </c>
      <c r="G236" s="178">
        <v>1.9</v>
      </c>
      <c r="H236" s="125">
        <v>0</v>
      </c>
      <c r="I236" s="178">
        <v>22.1</v>
      </c>
      <c r="J236" s="125">
        <v>20</v>
      </c>
      <c r="K236" s="178">
        <v>25.2</v>
      </c>
      <c r="L236" s="179">
        <v>19</v>
      </c>
      <c r="M236" s="34">
        <v>0.30526315789473685</v>
      </c>
      <c r="N236"/>
      <c r="O236"/>
    </row>
    <row r="237" spans="2:19" s="44" customFormat="1" x14ac:dyDescent="0.25">
      <c r="B237" s="259"/>
      <c r="C237" s="26" t="s">
        <v>27</v>
      </c>
      <c r="D237" s="27">
        <f t="shared" si="2"/>
        <v>90</v>
      </c>
      <c r="E237" s="180">
        <v>1.2</v>
      </c>
      <c r="F237" s="125">
        <v>0</v>
      </c>
      <c r="G237" s="178">
        <v>1.3</v>
      </c>
      <c r="H237" s="125">
        <v>0</v>
      </c>
      <c r="I237" s="178">
        <v>21</v>
      </c>
      <c r="J237" s="125">
        <v>15</v>
      </c>
      <c r="K237" s="178">
        <v>23</v>
      </c>
      <c r="L237" s="181">
        <v>14.5</v>
      </c>
      <c r="M237" s="182">
        <v>0.12987012987012986</v>
      </c>
      <c r="N237"/>
      <c r="O237"/>
    </row>
    <row r="238" spans="2:19" s="44" customFormat="1" x14ac:dyDescent="0.25">
      <c r="B238" s="259"/>
      <c r="C238" s="26" t="s">
        <v>30</v>
      </c>
      <c r="D238" s="27">
        <f t="shared" si="2"/>
        <v>78</v>
      </c>
      <c r="E238" s="28">
        <v>1.6</v>
      </c>
      <c r="F238" s="29">
        <v>0</v>
      </c>
      <c r="G238" s="30">
        <v>1.8</v>
      </c>
      <c r="H238" s="31">
        <v>0</v>
      </c>
      <c r="I238" s="32">
        <v>11.4</v>
      </c>
      <c r="J238" s="33">
        <v>6</v>
      </c>
      <c r="K238" s="30">
        <v>20.399999999999999</v>
      </c>
      <c r="L238" s="33">
        <v>13</v>
      </c>
      <c r="M238" s="34">
        <f>27/144</f>
        <v>0.1875</v>
      </c>
      <c r="N238"/>
      <c r="O238"/>
    </row>
    <row r="239" spans="2:19" s="44" customFormat="1" x14ac:dyDescent="0.25">
      <c r="B239" s="259"/>
      <c r="C239" s="26" t="s">
        <v>31</v>
      </c>
      <c r="D239" s="27">
        <f t="shared" si="2"/>
        <v>102</v>
      </c>
      <c r="E239" s="28">
        <v>1.4</v>
      </c>
      <c r="F239" s="29">
        <v>0</v>
      </c>
      <c r="G239" s="30">
        <v>1.6</v>
      </c>
      <c r="H239" s="31">
        <v>0</v>
      </c>
      <c r="I239" s="32">
        <v>12.6</v>
      </c>
      <c r="J239" s="33">
        <v>13</v>
      </c>
      <c r="K239" s="30">
        <v>11.8</v>
      </c>
      <c r="L239" s="33">
        <v>11.5</v>
      </c>
      <c r="M239" s="34">
        <f>38/134</f>
        <v>0.28358208955223879</v>
      </c>
      <c r="N239"/>
      <c r="O239"/>
    </row>
    <row r="240" spans="2:19" s="44" customFormat="1" x14ac:dyDescent="0.25">
      <c r="B240" s="259"/>
      <c r="C240" s="26" t="s">
        <v>32</v>
      </c>
      <c r="D240" s="27">
        <f t="shared" si="2"/>
        <v>123</v>
      </c>
      <c r="E240" s="28">
        <v>1.4</v>
      </c>
      <c r="F240" s="29">
        <v>0</v>
      </c>
      <c r="G240" s="30">
        <v>1.5</v>
      </c>
      <c r="H240" s="31">
        <v>0</v>
      </c>
      <c r="I240" s="32">
        <v>14</v>
      </c>
      <c r="J240" s="33">
        <v>10</v>
      </c>
      <c r="K240" s="30">
        <v>14.3</v>
      </c>
      <c r="L240" s="33">
        <v>12</v>
      </c>
      <c r="M240" s="34">
        <f>37/168</f>
        <v>0.22023809523809523</v>
      </c>
      <c r="N240"/>
      <c r="O240"/>
    </row>
    <row r="241" spans="2:15" s="158" customFormat="1" ht="15" customHeight="1" x14ac:dyDescent="0.25">
      <c r="B241" s="259"/>
      <c r="C241" s="26" t="s">
        <v>33</v>
      </c>
      <c r="D241" s="27">
        <v>92</v>
      </c>
      <c r="E241" s="28">
        <v>1.2</v>
      </c>
      <c r="F241" s="29">
        <v>0</v>
      </c>
      <c r="G241" s="30">
        <v>1.3</v>
      </c>
      <c r="H241" s="31">
        <v>0</v>
      </c>
      <c r="I241" s="32">
        <v>23.9</v>
      </c>
      <c r="J241" s="33">
        <v>25</v>
      </c>
      <c r="K241" s="30">
        <v>18.600000000000001</v>
      </c>
      <c r="L241" s="33">
        <v>14</v>
      </c>
      <c r="M241" s="34">
        <v>0.14457831325301204</v>
      </c>
      <c r="N241" s="157"/>
      <c r="O241" s="157"/>
    </row>
    <row r="242" spans="2:15" x14ac:dyDescent="0.25">
      <c r="B242" s="259"/>
      <c r="C242" s="26" t="s">
        <v>34</v>
      </c>
      <c r="D242" s="27">
        <f>D162+D81</f>
        <v>98</v>
      </c>
      <c r="E242" s="28">
        <v>1.4</v>
      </c>
      <c r="F242" s="29">
        <v>0</v>
      </c>
      <c r="G242" s="30">
        <v>1.4</v>
      </c>
      <c r="H242" s="31">
        <v>0</v>
      </c>
      <c r="I242" s="32">
        <v>24</v>
      </c>
      <c r="J242" s="33">
        <v>20.5</v>
      </c>
      <c r="K242" s="30">
        <v>23.6</v>
      </c>
      <c r="L242" s="33">
        <v>13</v>
      </c>
      <c r="M242" s="34">
        <f>31/175</f>
        <v>0.17714285714285713</v>
      </c>
    </row>
    <row r="243" spans="2:15" s="44" customFormat="1" x14ac:dyDescent="0.25">
      <c r="B243" s="259"/>
      <c r="C243" s="130" t="s">
        <v>35</v>
      </c>
      <c r="D243" s="18">
        <f>D163+D82</f>
        <v>109</v>
      </c>
      <c r="E243" s="19">
        <v>1.5</v>
      </c>
      <c r="F243" s="20">
        <v>0</v>
      </c>
      <c r="G243" s="21">
        <v>1.5</v>
      </c>
      <c r="H243" s="22">
        <v>0</v>
      </c>
      <c r="I243" s="23">
        <v>26.6</v>
      </c>
      <c r="J243" s="24">
        <v>23</v>
      </c>
      <c r="K243" s="21">
        <v>21.4</v>
      </c>
      <c r="L243" s="24">
        <v>13</v>
      </c>
      <c r="M243" s="25">
        <f>30/178</f>
        <v>0.16853932584269662</v>
      </c>
      <c r="N243"/>
      <c r="O243"/>
    </row>
    <row r="244" spans="2:15" ht="15.75" thickBot="1" x14ac:dyDescent="0.3">
      <c r="B244" s="260"/>
      <c r="C244" s="209" t="s">
        <v>45</v>
      </c>
      <c r="D244" s="107">
        <f>D164+D83</f>
        <v>100</v>
      </c>
      <c r="E244" s="108">
        <v>1.5</v>
      </c>
      <c r="F244" s="109">
        <v>0</v>
      </c>
      <c r="G244" s="110">
        <v>1.5</v>
      </c>
      <c r="H244" s="111">
        <v>0</v>
      </c>
      <c r="I244" s="112">
        <v>25.6</v>
      </c>
      <c r="J244" s="113">
        <v>21</v>
      </c>
      <c r="K244" s="110">
        <v>25.4</v>
      </c>
      <c r="L244" s="113">
        <v>15</v>
      </c>
      <c r="M244" s="114">
        <f>40/187</f>
        <v>0.21390374331550802</v>
      </c>
    </row>
    <row r="245" spans="2:15" x14ac:dyDescent="0.25">
      <c r="B245" s="239" t="s">
        <v>222</v>
      </c>
      <c r="C245" s="239"/>
      <c r="D245" s="239"/>
      <c r="E245" s="239"/>
      <c r="F245" s="239"/>
      <c r="G245" s="239"/>
      <c r="H245" s="239"/>
      <c r="I245" s="239"/>
      <c r="J245" s="239"/>
      <c r="K245" s="239"/>
      <c r="L245" s="239"/>
      <c r="M245" s="239"/>
    </row>
    <row r="246" spans="2:15" x14ac:dyDescent="0.25">
      <c r="L246" t="s">
        <v>44</v>
      </c>
    </row>
    <row r="251" spans="2:15" x14ac:dyDescent="0.25">
      <c r="D251" t="s">
        <v>44</v>
      </c>
    </row>
  </sheetData>
  <mergeCells count="65">
    <mergeCell ref="E198:L198"/>
    <mergeCell ref="B223:B244"/>
    <mergeCell ref="M198:M200"/>
    <mergeCell ref="E199:F199"/>
    <mergeCell ref="G199:H199"/>
    <mergeCell ref="I199:J199"/>
    <mergeCell ref="K199:L199"/>
    <mergeCell ref="B201:B222"/>
    <mergeCell ref="B171:B185"/>
    <mergeCell ref="B187:B194"/>
    <mergeCell ref="C187:D187"/>
    <mergeCell ref="B198:C200"/>
    <mergeCell ref="D198:D200"/>
    <mergeCell ref="M168:M170"/>
    <mergeCell ref="E169:F169"/>
    <mergeCell ref="G169:H169"/>
    <mergeCell ref="I169:J169"/>
    <mergeCell ref="K169:L169"/>
    <mergeCell ref="B121:B142"/>
    <mergeCell ref="B143:B164"/>
    <mergeCell ref="B168:C170"/>
    <mergeCell ref="D168:D170"/>
    <mergeCell ref="E168:L168"/>
    <mergeCell ref="E118:L118"/>
    <mergeCell ref="M118:M120"/>
    <mergeCell ref="E119:F119"/>
    <mergeCell ref="G119:H119"/>
    <mergeCell ref="I119:J119"/>
    <mergeCell ref="K119:L119"/>
    <mergeCell ref="B90:B104"/>
    <mergeCell ref="B106:B113"/>
    <mergeCell ref="C106:D106"/>
    <mergeCell ref="B118:C120"/>
    <mergeCell ref="D118:D120"/>
    <mergeCell ref="B62:B83"/>
    <mergeCell ref="B87:C89"/>
    <mergeCell ref="D87:D89"/>
    <mergeCell ref="E87:L87"/>
    <mergeCell ref="B84:M84"/>
    <mergeCell ref="M87:M89"/>
    <mergeCell ref="E88:F88"/>
    <mergeCell ref="G88:H88"/>
    <mergeCell ref="I88:J88"/>
    <mergeCell ref="K88:L88"/>
    <mergeCell ref="E38:F38"/>
    <mergeCell ref="G38:H38"/>
    <mergeCell ref="I38:J38"/>
    <mergeCell ref="K38:L38"/>
    <mergeCell ref="B40:B61"/>
    <mergeCell ref="B245:M245"/>
    <mergeCell ref="B7:C9"/>
    <mergeCell ref="D7:D9"/>
    <mergeCell ref="E7:L7"/>
    <mergeCell ref="M7:M9"/>
    <mergeCell ref="E8:F8"/>
    <mergeCell ref="G8:H8"/>
    <mergeCell ref="I8:J8"/>
    <mergeCell ref="K8:L8"/>
    <mergeCell ref="B10:B24"/>
    <mergeCell ref="B26:B33"/>
    <mergeCell ref="C26:D26"/>
    <mergeCell ref="B37:C39"/>
    <mergeCell ref="D37:D39"/>
    <mergeCell ref="E37:L37"/>
    <mergeCell ref="M37:M39"/>
  </mergeCells>
  <pageMargins left="0.7" right="0.7" top="0.75" bottom="0.75" header="0.3" footer="0.3"/>
  <pageSetup orientation="portrait" r:id="rId1"/>
  <ignoredErrors>
    <ignoredError sqref="D193 M141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9"/>
  <sheetViews>
    <sheetView workbookViewId="0">
      <selection activeCell="D11" sqref="D11"/>
    </sheetView>
  </sheetViews>
  <sheetFormatPr defaultRowHeight="15" x14ac:dyDescent="0.25"/>
  <cols>
    <col min="1" max="1" width="4.85546875" customWidth="1"/>
    <col min="2" max="2" width="28.85546875" customWidth="1"/>
    <col min="3" max="3" width="15" customWidth="1"/>
    <col min="4" max="4" width="26.7109375" customWidth="1"/>
    <col min="5" max="5" width="25.28515625" customWidth="1"/>
  </cols>
  <sheetData>
    <row r="1" spans="2:5" x14ac:dyDescent="0.25">
      <c r="B1" s="1" t="s">
        <v>208</v>
      </c>
    </row>
    <row r="2" spans="2:5" ht="15.75" thickBot="1" x14ac:dyDescent="0.3">
      <c r="B2" s="1"/>
    </row>
    <row r="3" spans="2:5" ht="30.75" thickBot="1" x14ac:dyDescent="0.3">
      <c r="B3" s="231" t="s">
        <v>209</v>
      </c>
      <c r="C3" s="230" t="s">
        <v>213</v>
      </c>
      <c r="D3" s="230" t="s">
        <v>214</v>
      </c>
      <c r="E3" s="232" t="s">
        <v>215</v>
      </c>
    </row>
    <row r="4" spans="2:5" x14ac:dyDescent="0.25">
      <c r="B4" s="220" t="s">
        <v>210</v>
      </c>
      <c r="C4" s="221">
        <v>254</v>
      </c>
      <c r="D4" s="221">
        <v>235</v>
      </c>
      <c r="E4" s="222">
        <f>D4/C4</f>
        <v>0.92519685039370081</v>
      </c>
    </row>
    <row r="5" spans="2:5" ht="15.75" thickBot="1" x14ac:dyDescent="0.3">
      <c r="B5" s="227" t="s">
        <v>211</v>
      </c>
      <c r="C5" s="228">
        <v>122</v>
      </c>
      <c r="D5" s="228">
        <v>115</v>
      </c>
      <c r="E5" s="229">
        <f>D5/C5</f>
        <v>0.94262295081967218</v>
      </c>
    </row>
    <row r="6" spans="2:5" hidden="1" x14ac:dyDescent="0.25">
      <c r="B6" s="226" t="s">
        <v>38</v>
      </c>
      <c r="C6" s="221">
        <v>31</v>
      </c>
      <c r="D6" s="221">
        <v>27</v>
      </c>
      <c r="E6" s="222">
        <f>D6/C6</f>
        <v>0.87096774193548387</v>
      </c>
    </row>
    <row r="7" spans="2:5" ht="15.75" hidden="1" thickBot="1" x14ac:dyDescent="0.3">
      <c r="B7" s="225" t="s">
        <v>212</v>
      </c>
      <c r="C7" s="223">
        <v>187</v>
      </c>
      <c r="D7" s="223">
        <v>172</v>
      </c>
      <c r="E7" s="224">
        <f>D7/C7</f>
        <v>0.9197860962566845</v>
      </c>
    </row>
    <row r="9" spans="2:5" ht="19.5" customHeight="1" x14ac:dyDescent="0.25">
      <c r="B9" s="284" t="s">
        <v>216</v>
      </c>
      <c r="C9" s="284"/>
      <c r="D9" s="284"/>
      <c r="E9" s="284"/>
    </row>
  </sheetData>
  <mergeCells count="1">
    <mergeCell ref="B9:E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7"/>
  <sheetViews>
    <sheetView zoomScale="90" zoomScaleNormal="90" workbookViewId="0"/>
  </sheetViews>
  <sheetFormatPr defaultColWidth="48" defaultRowHeight="15" x14ac:dyDescent="0.25"/>
  <cols>
    <col min="1" max="1" width="11.5703125" customWidth="1"/>
    <col min="2" max="2" width="12" customWidth="1"/>
    <col min="3" max="3" width="14" customWidth="1"/>
    <col min="4" max="4" width="11.140625" customWidth="1"/>
    <col min="5" max="5" width="12.7109375" customWidth="1"/>
    <col min="6" max="6" width="13.85546875" customWidth="1"/>
    <col min="7" max="7" width="14.7109375" customWidth="1"/>
    <col min="8" max="8" width="34.42578125" customWidth="1"/>
    <col min="9" max="9" width="18.5703125" bestFit="1" customWidth="1"/>
    <col min="10" max="10" width="20.7109375" bestFit="1" customWidth="1"/>
    <col min="11" max="11" width="12.28515625" style="184" customWidth="1"/>
    <col min="12" max="12" width="24.28515625" customWidth="1"/>
    <col min="13" max="15" width="11.85546875" style="184" customWidth="1"/>
    <col min="16" max="16" width="16.7109375" bestFit="1" customWidth="1"/>
    <col min="17" max="17" width="13.5703125" style="184" bestFit="1" customWidth="1"/>
    <col min="18" max="18" width="42.85546875" bestFit="1" customWidth="1"/>
    <col min="19" max="19" width="12.140625" style="184" bestFit="1" customWidth="1"/>
    <col min="20" max="20" width="48" customWidth="1"/>
    <col min="21" max="21" width="23.28515625" customWidth="1"/>
    <col min="22" max="22" width="20.28515625" bestFit="1" customWidth="1"/>
  </cols>
  <sheetData>
    <row r="1" spans="1:22" s="185" customFormat="1" ht="84" customHeight="1" x14ac:dyDescent="0.25">
      <c r="A1" s="192" t="s">
        <v>47</v>
      </c>
      <c r="B1" s="193" t="s">
        <v>85</v>
      </c>
      <c r="C1" s="194" t="s">
        <v>86</v>
      </c>
      <c r="D1" s="192" t="s">
        <v>48</v>
      </c>
      <c r="E1" s="192" t="s">
        <v>87</v>
      </c>
      <c r="F1" s="192" t="s">
        <v>88</v>
      </c>
      <c r="G1" s="192" t="s">
        <v>49</v>
      </c>
      <c r="H1" s="194" t="s">
        <v>89</v>
      </c>
      <c r="I1" s="195" t="s">
        <v>90</v>
      </c>
      <c r="J1" s="196" t="s">
        <v>91</v>
      </c>
      <c r="K1" s="197" t="s">
        <v>92</v>
      </c>
      <c r="L1" s="196" t="s">
        <v>93</v>
      </c>
      <c r="M1" s="197" t="s">
        <v>94</v>
      </c>
      <c r="N1" s="196" t="s">
        <v>95</v>
      </c>
      <c r="O1" s="197" t="s">
        <v>96</v>
      </c>
      <c r="P1" s="195" t="s">
        <v>97</v>
      </c>
      <c r="Q1" s="197" t="s">
        <v>98</v>
      </c>
      <c r="R1" s="194" t="s">
        <v>99</v>
      </c>
      <c r="S1" s="197" t="s">
        <v>100</v>
      </c>
      <c r="T1" s="194" t="s">
        <v>101</v>
      </c>
      <c r="U1" s="198" t="s">
        <v>102</v>
      </c>
      <c r="V1" s="186" t="s">
        <v>50</v>
      </c>
    </row>
    <row r="2" spans="1:22" x14ac:dyDescent="0.25">
      <c r="A2" s="187" t="s">
        <v>51</v>
      </c>
      <c r="B2" s="187">
        <v>8673</v>
      </c>
      <c r="C2" s="187">
        <v>550609</v>
      </c>
      <c r="D2" s="187" t="s">
        <v>46</v>
      </c>
      <c r="E2" s="187"/>
      <c r="F2" s="187" t="s">
        <v>60</v>
      </c>
      <c r="G2" s="187" t="s">
        <v>54</v>
      </c>
      <c r="H2" s="187" t="s">
        <v>55</v>
      </c>
      <c r="I2" s="188">
        <v>42719</v>
      </c>
      <c r="J2" s="188">
        <v>42720</v>
      </c>
      <c r="K2" s="191">
        <v>1</v>
      </c>
      <c r="L2" s="188">
        <v>42720</v>
      </c>
      <c r="M2" s="191">
        <v>1</v>
      </c>
      <c r="N2" s="191"/>
      <c r="O2" s="191"/>
      <c r="P2" s="188">
        <v>42739</v>
      </c>
      <c r="Q2" s="191">
        <v>20</v>
      </c>
      <c r="R2" s="187" t="s">
        <v>56</v>
      </c>
      <c r="S2" s="191" t="s">
        <v>52</v>
      </c>
      <c r="T2" s="187"/>
      <c r="U2" s="187"/>
      <c r="V2" s="187" t="s">
        <v>77</v>
      </c>
    </row>
    <row r="3" spans="1:22" x14ac:dyDescent="0.25">
      <c r="A3" s="187" t="s">
        <v>51</v>
      </c>
      <c r="B3" s="187">
        <v>8680</v>
      </c>
      <c r="C3" s="187">
        <v>1289</v>
      </c>
      <c r="D3" s="187" t="s">
        <v>46</v>
      </c>
      <c r="E3" s="187"/>
      <c r="F3" s="187" t="s">
        <v>53</v>
      </c>
      <c r="G3" s="187" t="s">
        <v>57</v>
      </c>
      <c r="H3" s="187" t="s">
        <v>55</v>
      </c>
      <c r="I3" s="188">
        <v>42723</v>
      </c>
      <c r="J3" s="188">
        <v>42723</v>
      </c>
      <c r="K3" s="191">
        <v>0</v>
      </c>
      <c r="L3" s="188">
        <v>42723</v>
      </c>
      <c r="M3" s="191">
        <v>0</v>
      </c>
      <c r="N3" s="191"/>
      <c r="O3" s="191"/>
      <c r="P3" s="188">
        <v>42739</v>
      </c>
      <c r="Q3" s="191">
        <v>16</v>
      </c>
      <c r="R3" s="187"/>
      <c r="S3" s="191" t="s">
        <v>52</v>
      </c>
      <c r="T3" s="187"/>
      <c r="U3" s="187"/>
      <c r="V3" s="187" t="s">
        <v>58</v>
      </c>
    </row>
    <row r="4" spans="1:22" x14ac:dyDescent="0.25">
      <c r="A4" s="187" t="s">
        <v>51</v>
      </c>
      <c r="B4" s="187">
        <v>8681</v>
      </c>
      <c r="C4" s="187">
        <v>549882</v>
      </c>
      <c r="D4" s="187" t="s">
        <v>46</v>
      </c>
      <c r="E4" s="187"/>
      <c r="F4" s="187" t="s">
        <v>53</v>
      </c>
      <c r="G4" s="187" t="s">
        <v>57</v>
      </c>
      <c r="H4" s="187" t="s">
        <v>55</v>
      </c>
      <c r="I4" s="188">
        <v>42723</v>
      </c>
      <c r="J4" s="188">
        <v>42723</v>
      </c>
      <c r="K4" s="191">
        <v>0</v>
      </c>
      <c r="L4" s="188">
        <v>42723</v>
      </c>
      <c r="M4" s="191">
        <v>0</v>
      </c>
      <c r="N4" s="191"/>
      <c r="O4" s="191"/>
      <c r="P4" s="188">
        <v>42739</v>
      </c>
      <c r="Q4" s="191">
        <v>16</v>
      </c>
      <c r="R4" s="187"/>
      <c r="S4" s="191" t="s">
        <v>52</v>
      </c>
      <c r="T4" s="187"/>
      <c r="U4" s="187"/>
      <c r="V4" s="187" t="s">
        <v>58</v>
      </c>
    </row>
    <row r="5" spans="1:22" x14ac:dyDescent="0.25">
      <c r="A5" s="187" t="s">
        <v>51</v>
      </c>
      <c r="B5" s="187">
        <v>8683</v>
      </c>
      <c r="C5" s="187">
        <v>1514</v>
      </c>
      <c r="D5" s="187" t="s">
        <v>46</v>
      </c>
      <c r="E5" s="187"/>
      <c r="F5" s="187" t="s">
        <v>59</v>
      </c>
      <c r="G5" s="187" t="s">
        <v>57</v>
      </c>
      <c r="H5" s="187" t="s">
        <v>55</v>
      </c>
      <c r="I5" s="188">
        <v>42724</v>
      </c>
      <c r="J5" s="188">
        <v>42725</v>
      </c>
      <c r="K5" s="191">
        <v>1</v>
      </c>
      <c r="L5" s="188">
        <v>42725</v>
      </c>
      <c r="M5" s="191">
        <v>1</v>
      </c>
      <c r="N5" s="191"/>
      <c r="O5" s="191"/>
      <c r="P5" s="188">
        <v>42738</v>
      </c>
      <c r="Q5" s="191">
        <v>14</v>
      </c>
      <c r="R5" s="187"/>
      <c r="S5" s="191" t="s">
        <v>52</v>
      </c>
      <c r="T5" s="187"/>
      <c r="U5" s="187"/>
      <c r="V5" s="187" t="s">
        <v>62</v>
      </c>
    </row>
    <row r="6" spans="1:22" x14ac:dyDescent="0.25">
      <c r="A6" s="187" t="s">
        <v>51</v>
      </c>
      <c r="B6" s="187">
        <v>8822</v>
      </c>
      <c r="C6" s="187">
        <v>1947</v>
      </c>
      <c r="D6" s="187" t="s">
        <v>46</v>
      </c>
      <c r="E6" s="187"/>
      <c r="F6" s="187" t="s">
        <v>60</v>
      </c>
      <c r="G6" s="187" t="s">
        <v>57</v>
      </c>
      <c r="H6" s="187" t="s">
        <v>55</v>
      </c>
      <c r="I6" s="188">
        <v>42724</v>
      </c>
      <c r="J6" s="188">
        <v>42738</v>
      </c>
      <c r="K6" s="191">
        <v>14</v>
      </c>
      <c r="L6" s="188">
        <v>42738</v>
      </c>
      <c r="M6" s="191">
        <v>14</v>
      </c>
      <c r="N6" s="191"/>
      <c r="O6" s="191"/>
      <c r="P6" s="188">
        <v>42738</v>
      </c>
      <c r="Q6" s="191">
        <v>14</v>
      </c>
      <c r="R6" s="187"/>
      <c r="S6" s="191" t="s">
        <v>52</v>
      </c>
      <c r="T6" s="187"/>
      <c r="U6" s="187"/>
      <c r="V6" s="187" t="s">
        <v>75</v>
      </c>
    </row>
    <row r="7" spans="1:22" x14ac:dyDescent="0.25">
      <c r="A7" s="187" t="s">
        <v>51</v>
      </c>
      <c r="B7" s="187">
        <v>8684</v>
      </c>
      <c r="C7" s="187">
        <v>2081</v>
      </c>
      <c r="D7" s="187" t="s">
        <v>46</v>
      </c>
      <c r="E7" s="187"/>
      <c r="F7" s="187" t="s">
        <v>53</v>
      </c>
      <c r="G7" s="187" t="s">
        <v>57</v>
      </c>
      <c r="H7" s="187" t="s">
        <v>55</v>
      </c>
      <c r="I7" s="188">
        <v>42724</v>
      </c>
      <c r="J7" s="188">
        <v>42724</v>
      </c>
      <c r="K7" s="191">
        <v>0</v>
      </c>
      <c r="L7" s="188">
        <v>42724</v>
      </c>
      <c r="M7" s="191">
        <v>0</v>
      </c>
      <c r="N7" s="191"/>
      <c r="O7" s="191"/>
      <c r="P7" s="188">
        <v>42739</v>
      </c>
      <c r="Q7" s="191">
        <v>15</v>
      </c>
      <c r="R7" s="187"/>
      <c r="S7" s="191" t="s">
        <v>52</v>
      </c>
      <c r="T7" s="187"/>
      <c r="U7" s="187"/>
      <c r="V7" s="187" t="s">
        <v>78</v>
      </c>
    </row>
    <row r="8" spans="1:22" x14ac:dyDescent="0.25">
      <c r="A8" s="187" t="s">
        <v>51</v>
      </c>
      <c r="B8" s="187">
        <v>8685</v>
      </c>
      <c r="C8" s="187">
        <v>975359</v>
      </c>
      <c r="D8" s="187" t="s">
        <v>46</v>
      </c>
      <c r="E8" s="187"/>
      <c r="F8" s="187" t="s">
        <v>66</v>
      </c>
      <c r="G8" s="187" t="s">
        <v>57</v>
      </c>
      <c r="H8" s="187" t="s">
        <v>55</v>
      </c>
      <c r="I8" s="188">
        <v>42724</v>
      </c>
      <c r="J8" s="188">
        <v>42724</v>
      </c>
      <c r="K8" s="191">
        <v>0</v>
      </c>
      <c r="L8" s="188">
        <v>42724</v>
      </c>
      <c r="M8" s="191">
        <v>0</v>
      </c>
      <c r="N8" s="191"/>
      <c r="O8" s="191"/>
      <c r="P8" s="188">
        <v>42741</v>
      </c>
      <c r="Q8" s="191">
        <v>17</v>
      </c>
      <c r="R8" s="187" t="s">
        <v>56</v>
      </c>
      <c r="S8" s="191" t="s">
        <v>52</v>
      </c>
      <c r="T8" s="187"/>
      <c r="U8" s="187"/>
      <c r="V8" s="187" t="s">
        <v>62</v>
      </c>
    </row>
    <row r="9" spans="1:22" x14ac:dyDescent="0.25">
      <c r="A9" s="187" t="s">
        <v>51</v>
      </c>
      <c r="B9" s="187">
        <v>8689</v>
      </c>
      <c r="C9" s="187">
        <v>544575</v>
      </c>
      <c r="D9" s="187" t="s">
        <v>46</v>
      </c>
      <c r="E9" s="187"/>
      <c r="F9" s="187" t="s">
        <v>64</v>
      </c>
      <c r="G9" s="187" t="s">
        <v>54</v>
      </c>
      <c r="H9" s="187" t="s">
        <v>55</v>
      </c>
      <c r="I9" s="188">
        <v>42725</v>
      </c>
      <c r="J9" s="188">
        <v>42725</v>
      </c>
      <c r="K9" s="191">
        <v>0</v>
      </c>
      <c r="L9" s="188">
        <v>42725</v>
      </c>
      <c r="M9" s="191">
        <v>0</v>
      </c>
      <c r="N9" s="191"/>
      <c r="O9" s="191"/>
      <c r="P9" s="188">
        <v>42740</v>
      </c>
      <c r="Q9" s="191">
        <v>15</v>
      </c>
      <c r="R9" s="187"/>
      <c r="S9" s="191" t="s">
        <v>52</v>
      </c>
      <c r="T9" s="187"/>
      <c r="U9" s="187"/>
      <c r="V9" s="187" t="s">
        <v>58</v>
      </c>
    </row>
    <row r="10" spans="1:22" x14ac:dyDescent="0.25">
      <c r="A10" s="187" t="s">
        <v>51</v>
      </c>
      <c r="B10" s="187">
        <v>8690</v>
      </c>
      <c r="C10" s="187">
        <v>550279</v>
      </c>
      <c r="D10" s="187" t="s">
        <v>46</v>
      </c>
      <c r="E10" s="187"/>
      <c r="F10" s="187" t="s">
        <v>60</v>
      </c>
      <c r="G10" s="187" t="s">
        <v>54</v>
      </c>
      <c r="H10" s="187" t="s">
        <v>55</v>
      </c>
      <c r="I10" s="188">
        <v>42725</v>
      </c>
      <c r="J10" s="188">
        <v>42725</v>
      </c>
      <c r="K10" s="191">
        <v>0</v>
      </c>
      <c r="L10" s="188">
        <v>42725</v>
      </c>
      <c r="M10" s="191">
        <v>0</v>
      </c>
      <c r="N10" s="191"/>
      <c r="O10" s="191"/>
      <c r="P10" s="188">
        <v>42760</v>
      </c>
      <c r="Q10" s="191">
        <v>35</v>
      </c>
      <c r="R10" s="187" t="s">
        <v>67</v>
      </c>
      <c r="S10" s="191" t="s">
        <v>52</v>
      </c>
      <c r="T10" s="187"/>
      <c r="U10" s="187"/>
      <c r="V10" s="187" t="s">
        <v>58</v>
      </c>
    </row>
    <row r="11" spans="1:22" x14ac:dyDescent="0.25">
      <c r="A11" s="187" t="s">
        <v>51</v>
      </c>
      <c r="B11" s="187">
        <v>8823</v>
      </c>
      <c r="C11" s="187">
        <v>1616</v>
      </c>
      <c r="D11" s="187" t="s">
        <v>46</v>
      </c>
      <c r="E11" s="187"/>
      <c r="F11" s="187" t="s">
        <v>53</v>
      </c>
      <c r="G11" s="187" t="s">
        <v>57</v>
      </c>
      <c r="H11" s="187" t="s">
        <v>55</v>
      </c>
      <c r="I11" s="188">
        <v>42726</v>
      </c>
      <c r="J11" s="188">
        <v>42744</v>
      </c>
      <c r="K11" s="191">
        <v>18</v>
      </c>
      <c r="L11" s="188">
        <v>42726</v>
      </c>
      <c r="M11" s="191">
        <v>0</v>
      </c>
      <c r="N11" s="191"/>
      <c r="O11" s="191"/>
      <c r="P11" s="188">
        <v>42745</v>
      </c>
      <c r="Q11" s="191">
        <v>19</v>
      </c>
      <c r="R11" s="187" t="s">
        <v>79</v>
      </c>
      <c r="S11" s="191" t="s">
        <v>52</v>
      </c>
      <c r="T11" s="187"/>
      <c r="U11" s="187"/>
      <c r="V11" s="187" t="s">
        <v>75</v>
      </c>
    </row>
    <row r="12" spans="1:22" x14ac:dyDescent="0.25">
      <c r="A12" s="187" t="s">
        <v>51</v>
      </c>
      <c r="B12" s="187">
        <v>8693</v>
      </c>
      <c r="C12" s="187">
        <v>548469</v>
      </c>
      <c r="D12" s="187" t="s">
        <v>46</v>
      </c>
      <c r="E12" s="187"/>
      <c r="F12" s="187" t="s">
        <v>66</v>
      </c>
      <c r="G12" s="187" t="s">
        <v>57</v>
      </c>
      <c r="H12" s="187" t="s">
        <v>55</v>
      </c>
      <c r="I12" s="188">
        <v>42726</v>
      </c>
      <c r="J12" s="188">
        <v>42726</v>
      </c>
      <c r="K12" s="191">
        <v>0</v>
      </c>
      <c r="L12" s="188">
        <v>42726</v>
      </c>
      <c r="M12" s="191">
        <v>0</v>
      </c>
      <c r="N12" s="191"/>
      <c r="O12" s="191"/>
      <c r="P12" s="188">
        <v>42741</v>
      </c>
      <c r="Q12" s="191">
        <v>15</v>
      </c>
      <c r="R12" s="187"/>
      <c r="S12" s="191" t="s">
        <v>52</v>
      </c>
      <c r="T12" s="187"/>
      <c r="U12" s="187"/>
      <c r="V12" s="187" t="s">
        <v>58</v>
      </c>
    </row>
    <row r="13" spans="1:22" x14ac:dyDescent="0.25">
      <c r="A13" s="187" t="s">
        <v>51</v>
      </c>
      <c r="B13" s="187">
        <v>8692</v>
      </c>
      <c r="C13" s="187">
        <v>550621</v>
      </c>
      <c r="D13" s="187" t="s">
        <v>46</v>
      </c>
      <c r="E13" s="187"/>
      <c r="F13" s="187" t="s">
        <v>66</v>
      </c>
      <c r="G13" s="187" t="s">
        <v>57</v>
      </c>
      <c r="H13" s="187" t="s">
        <v>55</v>
      </c>
      <c r="I13" s="188">
        <v>42726</v>
      </c>
      <c r="J13" s="188">
        <v>42726</v>
      </c>
      <c r="K13" s="191">
        <v>0</v>
      </c>
      <c r="L13" s="188">
        <v>42726</v>
      </c>
      <c r="M13" s="191">
        <v>0</v>
      </c>
      <c r="N13" s="191"/>
      <c r="O13" s="191"/>
      <c r="P13" s="188">
        <v>42741</v>
      </c>
      <c r="Q13" s="191">
        <v>15</v>
      </c>
      <c r="R13" s="187"/>
      <c r="S13" s="191" t="s">
        <v>52</v>
      </c>
      <c r="T13" s="187"/>
      <c r="U13" s="187"/>
      <c r="V13" s="187" t="s">
        <v>58</v>
      </c>
    </row>
    <row r="14" spans="1:22" x14ac:dyDescent="0.25">
      <c r="A14" s="187" t="s">
        <v>51</v>
      </c>
      <c r="B14" s="187">
        <v>8697</v>
      </c>
      <c r="C14" s="187">
        <v>550613</v>
      </c>
      <c r="D14" s="187" t="s">
        <v>46</v>
      </c>
      <c r="E14" s="187"/>
      <c r="F14" s="187" t="s">
        <v>53</v>
      </c>
      <c r="G14" s="187" t="s">
        <v>57</v>
      </c>
      <c r="H14" s="187" t="s">
        <v>55</v>
      </c>
      <c r="I14" s="188">
        <v>42727</v>
      </c>
      <c r="J14" s="188">
        <v>42727</v>
      </c>
      <c r="K14" s="191">
        <v>0</v>
      </c>
      <c r="L14" s="188">
        <v>42727</v>
      </c>
      <c r="M14" s="191">
        <v>0</v>
      </c>
      <c r="N14" s="191"/>
      <c r="O14" s="191"/>
      <c r="P14" s="188">
        <v>42740</v>
      </c>
      <c r="Q14" s="191">
        <v>13</v>
      </c>
      <c r="R14" s="187" t="s">
        <v>56</v>
      </c>
      <c r="S14" s="191" t="s">
        <v>52</v>
      </c>
      <c r="T14" s="187"/>
      <c r="U14" s="187"/>
      <c r="V14" s="187" t="s">
        <v>58</v>
      </c>
    </row>
    <row r="15" spans="1:22" x14ac:dyDescent="0.25">
      <c r="A15" s="187" t="s">
        <v>51</v>
      </c>
      <c r="B15" s="187">
        <v>8698</v>
      </c>
      <c r="C15" s="187">
        <v>1514</v>
      </c>
      <c r="D15" s="187" t="s">
        <v>46</v>
      </c>
      <c r="E15" s="187"/>
      <c r="F15" s="187" t="s">
        <v>59</v>
      </c>
      <c r="G15" s="187" t="s">
        <v>57</v>
      </c>
      <c r="H15" s="187" t="s">
        <v>55</v>
      </c>
      <c r="I15" s="188">
        <v>42731</v>
      </c>
      <c r="J15" s="188">
        <v>42731</v>
      </c>
      <c r="K15" s="191">
        <v>0</v>
      </c>
      <c r="L15" s="188">
        <v>42731</v>
      </c>
      <c r="M15" s="191">
        <v>0</v>
      </c>
      <c r="N15" s="191"/>
      <c r="O15" s="191"/>
      <c r="P15" s="188">
        <v>42738</v>
      </c>
      <c r="Q15" s="191">
        <v>7</v>
      </c>
      <c r="R15" s="187"/>
      <c r="S15" s="191" t="s">
        <v>52</v>
      </c>
      <c r="T15" s="187"/>
      <c r="U15" s="187"/>
      <c r="V15" s="187" t="s">
        <v>62</v>
      </c>
    </row>
    <row r="16" spans="1:22" x14ac:dyDescent="0.25">
      <c r="A16" s="187" t="s">
        <v>51</v>
      </c>
      <c r="B16" s="187">
        <v>8699</v>
      </c>
      <c r="C16" s="187">
        <v>550111</v>
      </c>
      <c r="D16" s="187" t="s">
        <v>46</v>
      </c>
      <c r="E16" s="187"/>
      <c r="F16" s="187" t="s">
        <v>59</v>
      </c>
      <c r="G16" s="187" t="s">
        <v>57</v>
      </c>
      <c r="H16" s="187" t="s">
        <v>55</v>
      </c>
      <c r="I16" s="188">
        <v>42731</v>
      </c>
      <c r="J16" s="188">
        <v>42731</v>
      </c>
      <c r="K16" s="191">
        <v>0</v>
      </c>
      <c r="L16" s="188">
        <v>42731</v>
      </c>
      <c r="M16" s="191">
        <v>0</v>
      </c>
      <c r="N16" s="191"/>
      <c r="O16" s="191"/>
      <c r="P16" s="188">
        <v>42744</v>
      </c>
      <c r="Q16" s="191">
        <v>13</v>
      </c>
      <c r="R16" s="187"/>
      <c r="S16" s="191" t="s">
        <v>52</v>
      </c>
      <c r="T16" s="187"/>
      <c r="U16" s="187"/>
      <c r="V16" s="187" t="s">
        <v>62</v>
      </c>
    </row>
    <row r="17" spans="1:22" x14ac:dyDescent="0.25">
      <c r="A17" s="187" t="s">
        <v>51</v>
      </c>
      <c r="B17" s="187">
        <v>8700</v>
      </c>
      <c r="C17" s="187">
        <v>384989</v>
      </c>
      <c r="D17" s="187" t="s">
        <v>46</v>
      </c>
      <c r="E17" s="187"/>
      <c r="F17" s="187" t="s">
        <v>60</v>
      </c>
      <c r="G17" s="187" t="s">
        <v>54</v>
      </c>
      <c r="H17" s="187" t="s">
        <v>55</v>
      </c>
      <c r="I17" s="188">
        <v>42732</v>
      </c>
      <c r="J17" s="188">
        <v>42733</v>
      </c>
      <c r="K17" s="191">
        <v>1</v>
      </c>
      <c r="L17" s="188">
        <v>42733</v>
      </c>
      <c r="M17" s="191">
        <v>1</v>
      </c>
      <c r="N17" s="191"/>
      <c r="O17" s="191"/>
      <c r="P17" s="188">
        <v>42744</v>
      </c>
      <c r="Q17" s="191">
        <v>12</v>
      </c>
      <c r="R17" s="187"/>
      <c r="S17" s="191" t="s">
        <v>52</v>
      </c>
      <c r="T17" s="187"/>
      <c r="U17" s="187"/>
      <c r="V17" s="187" t="s">
        <v>58</v>
      </c>
    </row>
    <row r="18" spans="1:22" x14ac:dyDescent="0.25">
      <c r="A18" s="187" t="s">
        <v>51</v>
      </c>
      <c r="B18" s="187">
        <v>8824</v>
      </c>
      <c r="C18" s="187">
        <v>550370</v>
      </c>
      <c r="D18" s="187" t="s">
        <v>46</v>
      </c>
      <c r="E18" s="187"/>
      <c r="F18" s="187" t="s">
        <v>60</v>
      </c>
      <c r="G18" s="187" t="s">
        <v>54</v>
      </c>
      <c r="H18" s="187" t="s">
        <v>55</v>
      </c>
      <c r="I18" s="188">
        <v>42733</v>
      </c>
      <c r="J18" s="188">
        <v>42734</v>
      </c>
      <c r="K18" s="191">
        <v>1</v>
      </c>
      <c r="L18" s="188">
        <v>42734</v>
      </c>
      <c r="M18" s="191">
        <v>1</v>
      </c>
      <c r="N18" s="191"/>
      <c r="O18" s="191"/>
      <c r="P18" s="188">
        <v>42740</v>
      </c>
      <c r="Q18" s="191">
        <v>7</v>
      </c>
      <c r="R18" s="187"/>
      <c r="S18" s="191" t="s">
        <v>52</v>
      </c>
      <c r="T18" s="187"/>
      <c r="U18" s="187"/>
      <c r="V18" s="187" t="s">
        <v>58</v>
      </c>
    </row>
    <row r="19" spans="1:22" x14ac:dyDescent="0.25">
      <c r="A19" s="187" t="s">
        <v>51</v>
      </c>
      <c r="B19" s="187">
        <v>8701</v>
      </c>
      <c r="C19" s="187">
        <v>2028</v>
      </c>
      <c r="D19" s="187" t="s">
        <v>46</v>
      </c>
      <c r="E19" s="187"/>
      <c r="F19" s="187" t="s">
        <v>53</v>
      </c>
      <c r="G19" s="187" t="s">
        <v>57</v>
      </c>
      <c r="H19" s="187" t="s">
        <v>55</v>
      </c>
      <c r="I19" s="188">
        <v>42734</v>
      </c>
      <c r="J19" s="188">
        <v>42734</v>
      </c>
      <c r="K19" s="191">
        <v>0</v>
      </c>
      <c r="L19" s="188">
        <v>42734</v>
      </c>
      <c r="M19" s="191">
        <v>0</v>
      </c>
      <c r="N19" s="191"/>
      <c r="O19" s="191"/>
      <c r="P19" s="188">
        <v>42747</v>
      </c>
      <c r="Q19" s="191">
        <v>13</v>
      </c>
      <c r="R19" s="187"/>
      <c r="S19" s="191" t="s">
        <v>52</v>
      </c>
      <c r="T19" s="187"/>
      <c r="U19" s="187"/>
      <c r="V19" s="187" t="s">
        <v>58</v>
      </c>
    </row>
    <row r="20" spans="1:22" x14ac:dyDescent="0.25">
      <c r="A20" s="187" t="s">
        <v>51</v>
      </c>
      <c r="B20" s="187">
        <v>8703</v>
      </c>
      <c r="C20" s="187">
        <v>2559</v>
      </c>
      <c r="D20" s="187" t="s">
        <v>46</v>
      </c>
      <c r="E20" s="187"/>
      <c r="F20" s="187" t="s">
        <v>53</v>
      </c>
      <c r="G20" s="187" t="s">
        <v>57</v>
      </c>
      <c r="H20" s="187" t="s">
        <v>55</v>
      </c>
      <c r="I20" s="188">
        <v>42734</v>
      </c>
      <c r="J20" s="188">
        <v>42734</v>
      </c>
      <c r="K20" s="191">
        <v>0</v>
      </c>
      <c r="L20" s="188">
        <v>42734</v>
      </c>
      <c r="M20" s="191">
        <v>0</v>
      </c>
      <c r="N20" s="191"/>
      <c r="O20" s="191"/>
      <c r="P20" s="188">
        <v>42747</v>
      </c>
      <c r="Q20" s="191">
        <v>13</v>
      </c>
      <c r="R20" s="187"/>
      <c r="S20" s="191" t="s">
        <v>52</v>
      </c>
      <c r="T20" s="187"/>
      <c r="U20" s="187"/>
      <c r="V20" s="187" t="s">
        <v>58</v>
      </c>
    </row>
    <row r="21" spans="1:22" x14ac:dyDescent="0.25">
      <c r="A21" s="187" t="s">
        <v>51</v>
      </c>
      <c r="B21" s="187">
        <v>8704</v>
      </c>
      <c r="C21" s="187">
        <v>550330</v>
      </c>
      <c r="D21" s="187" t="s">
        <v>46</v>
      </c>
      <c r="E21" s="187"/>
      <c r="F21" s="187" t="s">
        <v>53</v>
      </c>
      <c r="G21" s="187" t="s">
        <v>57</v>
      </c>
      <c r="H21" s="187" t="s">
        <v>55</v>
      </c>
      <c r="I21" s="188">
        <v>42734</v>
      </c>
      <c r="J21" s="188">
        <v>42734</v>
      </c>
      <c r="K21" s="191">
        <v>0</v>
      </c>
      <c r="L21" s="188">
        <v>42734</v>
      </c>
      <c r="M21" s="191">
        <v>0</v>
      </c>
      <c r="N21" s="191"/>
      <c r="O21" s="191"/>
      <c r="P21" s="188">
        <v>42741</v>
      </c>
      <c r="Q21" s="191">
        <v>7</v>
      </c>
      <c r="R21" s="187"/>
      <c r="S21" s="191" t="s">
        <v>52</v>
      </c>
      <c r="T21" s="187"/>
      <c r="U21" s="187"/>
      <c r="V21" s="187" t="s">
        <v>62</v>
      </c>
    </row>
    <row r="22" spans="1:22" x14ac:dyDescent="0.25">
      <c r="A22" s="187" t="s">
        <v>51</v>
      </c>
      <c r="B22" s="187">
        <v>8702</v>
      </c>
      <c r="C22" s="187">
        <v>550618</v>
      </c>
      <c r="D22" s="187" t="s">
        <v>46</v>
      </c>
      <c r="E22" s="187"/>
      <c r="F22" s="187" t="s">
        <v>60</v>
      </c>
      <c r="G22" s="187" t="s">
        <v>54</v>
      </c>
      <c r="H22" s="187" t="s">
        <v>55</v>
      </c>
      <c r="I22" s="188">
        <v>42734</v>
      </c>
      <c r="J22" s="188">
        <v>42734</v>
      </c>
      <c r="K22" s="191">
        <v>0</v>
      </c>
      <c r="L22" s="188">
        <v>42734</v>
      </c>
      <c r="M22" s="191">
        <v>0</v>
      </c>
      <c r="N22" s="191"/>
      <c r="O22" s="191"/>
      <c r="P22" s="188">
        <v>42746</v>
      </c>
      <c r="Q22" s="191">
        <v>12</v>
      </c>
      <c r="R22" s="187"/>
      <c r="S22" s="191" t="s">
        <v>52</v>
      </c>
      <c r="T22" s="187"/>
      <c r="U22" s="187"/>
      <c r="V22" s="187" t="s">
        <v>58</v>
      </c>
    </row>
    <row r="23" spans="1:22" x14ac:dyDescent="0.25">
      <c r="A23" s="187" t="s">
        <v>51</v>
      </c>
      <c r="B23" s="187" t="s">
        <v>52</v>
      </c>
      <c r="C23" s="187">
        <v>2538</v>
      </c>
      <c r="D23" s="187" t="s">
        <v>46</v>
      </c>
      <c r="E23" s="187"/>
      <c r="F23" s="187" t="s">
        <v>74</v>
      </c>
      <c r="G23" s="187" t="s">
        <v>54</v>
      </c>
      <c r="H23" s="187" t="s">
        <v>55</v>
      </c>
      <c r="I23" s="188">
        <v>42738</v>
      </c>
      <c r="J23" s="188">
        <v>42739</v>
      </c>
      <c r="K23" s="191">
        <v>1</v>
      </c>
      <c r="L23" s="188">
        <v>42740</v>
      </c>
      <c r="M23" s="191">
        <v>2</v>
      </c>
      <c r="N23" s="191"/>
      <c r="O23" s="191"/>
      <c r="P23" s="188">
        <v>42755</v>
      </c>
      <c r="Q23" s="191">
        <v>17</v>
      </c>
      <c r="R23" s="187" t="s">
        <v>56</v>
      </c>
      <c r="S23" s="191" t="s">
        <v>52</v>
      </c>
      <c r="T23" s="187"/>
      <c r="U23" s="187"/>
      <c r="V23" s="187" t="s">
        <v>62</v>
      </c>
    </row>
    <row r="24" spans="1:22" x14ac:dyDescent="0.25">
      <c r="A24" s="187" t="s">
        <v>51</v>
      </c>
      <c r="B24" s="187" t="s">
        <v>52</v>
      </c>
      <c r="C24" s="187">
        <v>431378</v>
      </c>
      <c r="D24" s="187" t="s">
        <v>46</v>
      </c>
      <c r="E24" s="187"/>
      <c r="F24" s="187" t="s">
        <v>71</v>
      </c>
      <c r="G24" s="187" t="s">
        <v>54</v>
      </c>
      <c r="H24" s="187" t="s">
        <v>55</v>
      </c>
      <c r="I24" s="188">
        <v>42738</v>
      </c>
      <c r="J24" s="188">
        <v>42738</v>
      </c>
      <c r="K24" s="191">
        <v>0</v>
      </c>
      <c r="L24" s="188">
        <v>42738</v>
      </c>
      <c r="M24" s="191">
        <v>0</v>
      </c>
      <c r="N24" s="191"/>
      <c r="O24" s="191"/>
      <c r="P24" s="188">
        <v>42741</v>
      </c>
      <c r="Q24" s="191">
        <v>3</v>
      </c>
      <c r="R24" s="187"/>
      <c r="S24" s="191" t="s">
        <v>52</v>
      </c>
      <c r="T24" s="187"/>
      <c r="U24" s="187"/>
      <c r="V24" s="187" t="s">
        <v>58</v>
      </c>
    </row>
    <row r="25" spans="1:22" x14ac:dyDescent="0.25">
      <c r="A25" s="187" t="s">
        <v>51</v>
      </c>
      <c r="B25" s="187" t="s">
        <v>52</v>
      </c>
      <c r="C25" s="187">
        <v>550612</v>
      </c>
      <c r="D25" s="187" t="s">
        <v>46</v>
      </c>
      <c r="E25" s="187"/>
      <c r="F25" s="187" t="s">
        <v>71</v>
      </c>
      <c r="G25" s="187" t="s">
        <v>54</v>
      </c>
      <c r="H25" s="187" t="s">
        <v>55</v>
      </c>
      <c r="I25" s="188">
        <v>42738</v>
      </c>
      <c r="J25" s="188">
        <v>42739</v>
      </c>
      <c r="K25" s="191">
        <v>1</v>
      </c>
      <c r="L25" s="188">
        <v>42739</v>
      </c>
      <c r="M25" s="191">
        <v>1</v>
      </c>
      <c r="N25" s="191"/>
      <c r="O25" s="191"/>
      <c r="P25" s="188">
        <v>42744</v>
      </c>
      <c r="Q25" s="191">
        <v>6</v>
      </c>
      <c r="R25" s="187"/>
      <c r="S25" s="191" t="s">
        <v>52</v>
      </c>
      <c r="T25" s="187"/>
      <c r="U25" s="187"/>
      <c r="V25" s="187" t="s">
        <v>58</v>
      </c>
    </row>
    <row r="26" spans="1:22" x14ac:dyDescent="0.25">
      <c r="A26" s="187" t="s">
        <v>51</v>
      </c>
      <c r="B26" s="187" t="s">
        <v>52</v>
      </c>
      <c r="C26" s="187">
        <v>550619</v>
      </c>
      <c r="D26" s="187" t="s">
        <v>46</v>
      </c>
      <c r="E26" s="187"/>
      <c r="F26" s="187" t="s">
        <v>60</v>
      </c>
      <c r="G26" s="187" t="s">
        <v>57</v>
      </c>
      <c r="H26" s="187" t="s">
        <v>55</v>
      </c>
      <c r="I26" s="188">
        <v>42738</v>
      </c>
      <c r="J26" s="188">
        <v>42738</v>
      </c>
      <c r="K26" s="191">
        <v>0</v>
      </c>
      <c r="L26" s="188">
        <v>42740</v>
      </c>
      <c r="M26" s="191">
        <v>2</v>
      </c>
      <c r="N26" s="191"/>
      <c r="O26" s="191"/>
      <c r="P26" s="188">
        <v>42746</v>
      </c>
      <c r="Q26" s="191">
        <v>8</v>
      </c>
      <c r="R26" s="187"/>
      <c r="S26" s="191" t="s">
        <v>52</v>
      </c>
      <c r="T26" s="187"/>
      <c r="U26" s="187"/>
      <c r="V26" s="187" t="s">
        <v>58</v>
      </c>
    </row>
    <row r="27" spans="1:22" x14ac:dyDescent="0.25">
      <c r="A27" s="187" t="s">
        <v>51</v>
      </c>
      <c r="B27" s="187" t="s">
        <v>52</v>
      </c>
      <c r="C27" s="187">
        <v>668</v>
      </c>
      <c r="D27" s="187" t="s">
        <v>46</v>
      </c>
      <c r="E27" s="187"/>
      <c r="F27" s="187" t="s">
        <v>64</v>
      </c>
      <c r="G27" s="187" t="s">
        <v>54</v>
      </c>
      <c r="H27" s="187" t="s">
        <v>55</v>
      </c>
      <c r="I27" s="188">
        <v>42739</v>
      </c>
      <c r="J27" s="188">
        <v>42739</v>
      </c>
      <c r="K27" s="191">
        <v>0</v>
      </c>
      <c r="L27" s="188">
        <v>42739</v>
      </c>
      <c r="M27" s="191">
        <v>0</v>
      </c>
      <c r="N27" s="191"/>
      <c r="O27" s="191"/>
      <c r="P27" s="188">
        <v>42748</v>
      </c>
      <c r="Q27" s="191">
        <v>9</v>
      </c>
      <c r="R27" s="187"/>
      <c r="S27" s="191" t="s">
        <v>52</v>
      </c>
      <c r="T27" s="187"/>
      <c r="U27" s="187"/>
      <c r="V27" s="187" t="s">
        <v>62</v>
      </c>
    </row>
    <row r="28" spans="1:22" x14ac:dyDescent="0.25">
      <c r="A28" s="187" t="s">
        <v>51</v>
      </c>
      <c r="B28" s="187" t="s">
        <v>52</v>
      </c>
      <c r="C28" s="187">
        <v>1947</v>
      </c>
      <c r="D28" s="187" t="s">
        <v>46</v>
      </c>
      <c r="E28" s="187"/>
      <c r="F28" s="187" t="s">
        <v>60</v>
      </c>
      <c r="G28" s="187" t="s">
        <v>57</v>
      </c>
      <c r="H28" s="187" t="s">
        <v>55</v>
      </c>
      <c r="I28" s="188">
        <v>42739</v>
      </c>
      <c r="J28" s="188">
        <v>42739</v>
      </c>
      <c r="K28" s="191">
        <v>0</v>
      </c>
      <c r="L28" s="188">
        <v>42739</v>
      </c>
      <c r="M28" s="191">
        <v>0</v>
      </c>
      <c r="N28" s="191"/>
      <c r="O28" s="191"/>
      <c r="P28" s="188">
        <v>42746</v>
      </c>
      <c r="Q28" s="191">
        <v>7</v>
      </c>
      <c r="R28" s="187"/>
      <c r="S28" s="191" t="s">
        <v>52</v>
      </c>
      <c r="T28" s="187"/>
      <c r="U28" s="187"/>
      <c r="V28" s="187" t="s">
        <v>58</v>
      </c>
    </row>
    <row r="29" spans="1:22" x14ac:dyDescent="0.25">
      <c r="A29" s="187" t="s">
        <v>51</v>
      </c>
      <c r="B29" s="187" t="s">
        <v>52</v>
      </c>
      <c r="C29" s="187">
        <v>2321</v>
      </c>
      <c r="D29" s="187" t="s">
        <v>46</v>
      </c>
      <c r="E29" s="187"/>
      <c r="F29" s="187" t="s">
        <v>53</v>
      </c>
      <c r="G29" s="187" t="s">
        <v>54</v>
      </c>
      <c r="H29" s="187" t="s">
        <v>55</v>
      </c>
      <c r="I29" s="188">
        <v>42739</v>
      </c>
      <c r="J29" s="188">
        <v>42739</v>
      </c>
      <c r="K29" s="191">
        <v>0</v>
      </c>
      <c r="L29" s="188">
        <v>42740</v>
      </c>
      <c r="M29" s="191">
        <v>1</v>
      </c>
      <c r="N29" s="191"/>
      <c r="O29" s="191"/>
      <c r="P29" s="188">
        <v>42754</v>
      </c>
      <c r="Q29" s="191">
        <v>15</v>
      </c>
      <c r="R29" s="187" t="s">
        <v>56</v>
      </c>
      <c r="S29" s="191" t="s">
        <v>52</v>
      </c>
      <c r="T29" s="187"/>
      <c r="U29" s="187"/>
      <c r="V29" s="187" t="s">
        <v>62</v>
      </c>
    </row>
    <row r="30" spans="1:22" x14ac:dyDescent="0.25">
      <c r="A30" s="187" t="s">
        <v>51</v>
      </c>
      <c r="B30" s="187" t="s">
        <v>52</v>
      </c>
      <c r="C30" s="187">
        <v>534618</v>
      </c>
      <c r="D30" s="187" t="s">
        <v>46</v>
      </c>
      <c r="E30" s="187"/>
      <c r="F30" s="187" t="s">
        <v>74</v>
      </c>
      <c r="G30" s="187" t="s">
        <v>57</v>
      </c>
      <c r="H30" s="187" t="s">
        <v>55</v>
      </c>
      <c r="I30" s="188">
        <v>42739</v>
      </c>
      <c r="J30" s="188">
        <v>42740</v>
      </c>
      <c r="K30" s="191">
        <v>1</v>
      </c>
      <c r="L30" s="188">
        <v>42740</v>
      </c>
      <c r="M30" s="191">
        <v>1</v>
      </c>
      <c r="N30" s="191"/>
      <c r="O30" s="191"/>
      <c r="P30" s="188">
        <v>42755</v>
      </c>
      <c r="Q30" s="191">
        <v>16</v>
      </c>
      <c r="R30" s="187"/>
      <c r="S30" s="191" t="s">
        <v>52</v>
      </c>
      <c r="T30" s="187"/>
      <c r="U30" s="187"/>
      <c r="V30" s="187" t="s">
        <v>58</v>
      </c>
    </row>
    <row r="31" spans="1:22" x14ac:dyDescent="0.25">
      <c r="A31" s="187" t="s">
        <v>51</v>
      </c>
      <c r="B31" s="187" t="s">
        <v>52</v>
      </c>
      <c r="C31" s="187">
        <v>550372</v>
      </c>
      <c r="D31" s="187" t="s">
        <v>46</v>
      </c>
      <c r="E31" s="187"/>
      <c r="F31" s="187" t="s">
        <v>53</v>
      </c>
      <c r="G31" s="187" t="s">
        <v>54</v>
      </c>
      <c r="H31" s="187" t="s">
        <v>55</v>
      </c>
      <c r="I31" s="188">
        <v>42740</v>
      </c>
      <c r="J31" s="188">
        <v>42740</v>
      </c>
      <c r="K31" s="191">
        <v>0</v>
      </c>
      <c r="L31" s="188">
        <v>42740</v>
      </c>
      <c r="M31" s="191">
        <v>0</v>
      </c>
      <c r="N31" s="191"/>
      <c r="O31" s="191"/>
      <c r="P31" s="188">
        <v>42754</v>
      </c>
      <c r="Q31" s="191">
        <v>14</v>
      </c>
      <c r="R31" s="187"/>
      <c r="S31" s="191" t="s">
        <v>52</v>
      </c>
      <c r="T31" s="187"/>
      <c r="U31" s="187"/>
      <c r="V31" s="187" t="s">
        <v>62</v>
      </c>
    </row>
    <row r="32" spans="1:22" x14ac:dyDescent="0.25">
      <c r="A32" s="187" t="s">
        <v>51</v>
      </c>
      <c r="B32" s="187" t="s">
        <v>52</v>
      </c>
      <c r="C32" s="187">
        <v>388779</v>
      </c>
      <c r="D32" s="187" t="s">
        <v>46</v>
      </c>
      <c r="E32" s="187"/>
      <c r="F32" s="187" t="s">
        <v>61</v>
      </c>
      <c r="G32" s="187" t="s">
        <v>57</v>
      </c>
      <c r="H32" s="187" t="s">
        <v>55</v>
      </c>
      <c r="I32" s="188">
        <v>42741</v>
      </c>
      <c r="J32" s="188">
        <v>42741</v>
      </c>
      <c r="K32" s="191">
        <v>0</v>
      </c>
      <c r="L32" s="188">
        <v>42741</v>
      </c>
      <c r="M32" s="191">
        <v>0</v>
      </c>
      <c r="N32" s="191"/>
      <c r="O32" s="191"/>
      <c r="P32" s="188">
        <v>42746</v>
      </c>
      <c r="Q32" s="191">
        <v>5</v>
      </c>
      <c r="R32" s="187"/>
      <c r="S32" s="191" t="s">
        <v>52</v>
      </c>
      <c r="T32" s="187"/>
      <c r="U32" s="187"/>
      <c r="V32" s="187" t="s">
        <v>58</v>
      </c>
    </row>
    <row r="33" spans="1:22" x14ac:dyDescent="0.25">
      <c r="A33" s="187" t="s">
        <v>51</v>
      </c>
      <c r="B33" s="187" t="s">
        <v>52</v>
      </c>
      <c r="C33" s="187">
        <v>1857</v>
      </c>
      <c r="D33" s="187" t="s">
        <v>46</v>
      </c>
      <c r="E33" s="187"/>
      <c r="F33" s="187" t="s">
        <v>60</v>
      </c>
      <c r="G33" s="187" t="s">
        <v>54</v>
      </c>
      <c r="H33" s="187" t="s">
        <v>55</v>
      </c>
      <c r="I33" s="188">
        <v>42744</v>
      </c>
      <c r="J33" s="188">
        <v>42745</v>
      </c>
      <c r="K33" s="191">
        <v>1</v>
      </c>
      <c r="L33" s="188">
        <v>42745</v>
      </c>
      <c r="M33" s="191">
        <v>1</v>
      </c>
      <c r="N33" s="191"/>
      <c r="O33" s="191"/>
      <c r="P33" s="188">
        <v>42752</v>
      </c>
      <c r="Q33" s="191">
        <v>8</v>
      </c>
      <c r="R33" s="187"/>
      <c r="S33" s="191" t="s">
        <v>52</v>
      </c>
      <c r="T33" s="187"/>
      <c r="U33" s="187"/>
      <c r="V33" s="187" t="s">
        <v>62</v>
      </c>
    </row>
    <row r="34" spans="1:22" x14ac:dyDescent="0.25">
      <c r="A34" s="187" t="s">
        <v>51</v>
      </c>
      <c r="B34" s="187" t="s">
        <v>52</v>
      </c>
      <c r="C34" s="187">
        <v>2269</v>
      </c>
      <c r="D34" s="187" t="s">
        <v>46</v>
      </c>
      <c r="E34" s="187"/>
      <c r="F34" s="187" t="s">
        <v>66</v>
      </c>
      <c r="G34" s="187" t="s">
        <v>57</v>
      </c>
      <c r="H34" s="187" t="s">
        <v>55</v>
      </c>
      <c r="I34" s="188">
        <v>42744</v>
      </c>
      <c r="J34" s="188">
        <v>42745</v>
      </c>
      <c r="K34" s="191">
        <v>1</v>
      </c>
      <c r="L34" s="188">
        <v>42745</v>
      </c>
      <c r="M34" s="191">
        <v>1</v>
      </c>
      <c r="N34" s="191"/>
      <c r="O34" s="191"/>
      <c r="P34" s="188">
        <v>42754</v>
      </c>
      <c r="Q34" s="191">
        <v>10</v>
      </c>
      <c r="R34" s="187" t="s">
        <v>56</v>
      </c>
      <c r="S34" s="191" t="s">
        <v>52</v>
      </c>
      <c r="T34" s="187"/>
      <c r="U34" s="187"/>
      <c r="V34" s="187" t="s">
        <v>58</v>
      </c>
    </row>
    <row r="35" spans="1:22" x14ac:dyDescent="0.25">
      <c r="A35" s="187" t="s">
        <v>51</v>
      </c>
      <c r="B35" s="187" t="s">
        <v>52</v>
      </c>
      <c r="C35" s="187">
        <v>2281</v>
      </c>
      <c r="D35" s="187" t="s">
        <v>46</v>
      </c>
      <c r="E35" s="187"/>
      <c r="F35" s="187" t="s">
        <v>76</v>
      </c>
      <c r="G35" s="187" t="s">
        <v>54</v>
      </c>
      <c r="H35" s="187" t="s">
        <v>55</v>
      </c>
      <c r="I35" s="188">
        <v>42744</v>
      </c>
      <c r="J35" s="188">
        <v>42745</v>
      </c>
      <c r="K35" s="191">
        <v>1</v>
      </c>
      <c r="L35" s="188">
        <v>42745</v>
      </c>
      <c r="M35" s="191">
        <v>1</v>
      </c>
      <c r="N35" s="191"/>
      <c r="O35" s="191"/>
      <c r="P35" s="188">
        <v>42754</v>
      </c>
      <c r="Q35" s="191">
        <v>10</v>
      </c>
      <c r="R35" s="187"/>
      <c r="S35" s="191" t="s">
        <v>52</v>
      </c>
      <c r="T35" s="187"/>
      <c r="U35" s="187"/>
      <c r="V35" s="187" t="s">
        <v>62</v>
      </c>
    </row>
    <row r="36" spans="1:22" x14ac:dyDescent="0.25">
      <c r="A36" s="187" t="s">
        <v>51</v>
      </c>
      <c r="B36" s="187" t="s">
        <v>52</v>
      </c>
      <c r="C36" s="187">
        <v>549883</v>
      </c>
      <c r="D36" s="187" t="s">
        <v>46</v>
      </c>
      <c r="E36" s="187"/>
      <c r="F36" s="187" t="s">
        <v>74</v>
      </c>
      <c r="G36" s="187" t="s">
        <v>54</v>
      </c>
      <c r="H36" s="187" t="s">
        <v>55</v>
      </c>
      <c r="I36" s="188">
        <v>42744</v>
      </c>
      <c r="J36" s="188">
        <v>42744</v>
      </c>
      <c r="K36" s="191">
        <v>0</v>
      </c>
      <c r="L36" s="188">
        <v>42744</v>
      </c>
      <c r="M36" s="191">
        <v>0</v>
      </c>
      <c r="N36" s="191"/>
      <c r="O36" s="191"/>
      <c r="P36" s="188">
        <v>42748</v>
      </c>
      <c r="Q36" s="191">
        <v>4</v>
      </c>
      <c r="R36" s="187"/>
      <c r="S36" s="191" t="s">
        <v>52</v>
      </c>
      <c r="T36" s="187"/>
      <c r="U36" s="187"/>
      <c r="V36" s="187" t="s">
        <v>58</v>
      </c>
    </row>
    <row r="37" spans="1:22" x14ac:dyDescent="0.25">
      <c r="A37" s="187" t="s">
        <v>51</v>
      </c>
      <c r="B37" s="187" t="s">
        <v>52</v>
      </c>
      <c r="C37" s="187">
        <v>550094</v>
      </c>
      <c r="D37" s="187" t="s">
        <v>46</v>
      </c>
      <c r="E37" s="187"/>
      <c r="F37" s="187" t="s">
        <v>60</v>
      </c>
      <c r="G37" s="187" t="s">
        <v>54</v>
      </c>
      <c r="H37" s="187" t="s">
        <v>55</v>
      </c>
      <c r="I37" s="188">
        <v>42744</v>
      </c>
      <c r="J37" s="188">
        <v>42745</v>
      </c>
      <c r="K37" s="191">
        <v>1</v>
      </c>
      <c r="L37" s="188">
        <v>42745</v>
      </c>
      <c r="M37" s="191">
        <v>1</v>
      </c>
      <c r="N37" s="191"/>
      <c r="O37" s="191"/>
      <c r="P37" s="188">
        <v>42754</v>
      </c>
      <c r="Q37" s="191">
        <v>10</v>
      </c>
      <c r="R37" s="187" t="s">
        <v>56</v>
      </c>
      <c r="S37" s="191" t="s">
        <v>52</v>
      </c>
      <c r="T37" s="187"/>
      <c r="U37" s="187"/>
      <c r="V37" s="187" t="s">
        <v>62</v>
      </c>
    </row>
    <row r="38" spans="1:22" x14ac:dyDescent="0.25">
      <c r="A38" s="187" t="s">
        <v>51</v>
      </c>
      <c r="B38" s="187" t="s">
        <v>52</v>
      </c>
      <c r="C38" s="187">
        <v>1616</v>
      </c>
      <c r="D38" s="187" t="s">
        <v>46</v>
      </c>
      <c r="E38" s="187"/>
      <c r="F38" s="187" t="s">
        <v>53</v>
      </c>
      <c r="G38" s="187" t="s">
        <v>57</v>
      </c>
      <c r="H38" s="187" t="s">
        <v>55</v>
      </c>
      <c r="I38" s="188">
        <v>42745</v>
      </c>
      <c r="J38" s="188">
        <v>42745</v>
      </c>
      <c r="K38" s="191">
        <v>0</v>
      </c>
      <c r="L38" s="188">
        <v>42745</v>
      </c>
      <c r="M38" s="191">
        <v>0</v>
      </c>
      <c r="N38" s="191"/>
      <c r="O38" s="191"/>
      <c r="P38" s="188">
        <v>42754</v>
      </c>
      <c r="Q38" s="191">
        <v>9</v>
      </c>
      <c r="R38" s="187"/>
      <c r="S38" s="191" t="s">
        <v>52</v>
      </c>
      <c r="T38" s="187"/>
      <c r="U38" s="187"/>
      <c r="V38" s="187" t="s">
        <v>62</v>
      </c>
    </row>
    <row r="39" spans="1:22" x14ac:dyDescent="0.25">
      <c r="A39" s="187" t="s">
        <v>51</v>
      </c>
      <c r="B39" s="187" t="s">
        <v>52</v>
      </c>
      <c r="C39" s="187">
        <v>2541</v>
      </c>
      <c r="D39" s="187" t="s">
        <v>46</v>
      </c>
      <c r="E39" s="187"/>
      <c r="F39" s="187" t="s">
        <v>66</v>
      </c>
      <c r="G39" s="187" t="s">
        <v>54</v>
      </c>
      <c r="H39" s="187" t="s">
        <v>55</v>
      </c>
      <c r="I39" s="188">
        <v>42746</v>
      </c>
      <c r="J39" s="188">
        <v>42754</v>
      </c>
      <c r="K39" s="191">
        <v>8</v>
      </c>
      <c r="L39" s="188">
        <v>42754</v>
      </c>
      <c r="M39" s="191">
        <v>8</v>
      </c>
      <c r="N39" s="191"/>
      <c r="O39" s="191"/>
      <c r="P39" s="188">
        <v>42754</v>
      </c>
      <c r="Q39" s="191">
        <v>8</v>
      </c>
      <c r="R39" s="187"/>
      <c r="S39" s="191" t="s">
        <v>52</v>
      </c>
      <c r="T39" s="187"/>
      <c r="U39" s="187"/>
      <c r="V39" s="187" t="s">
        <v>75</v>
      </c>
    </row>
    <row r="40" spans="1:22" x14ac:dyDescent="0.25">
      <c r="A40" s="187" t="s">
        <v>51</v>
      </c>
      <c r="B40" s="187" t="s">
        <v>52</v>
      </c>
      <c r="C40" s="187">
        <v>2562</v>
      </c>
      <c r="D40" s="187" t="s">
        <v>46</v>
      </c>
      <c r="E40" s="187"/>
      <c r="F40" s="187" t="s">
        <v>53</v>
      </c>
      <c r="G40" s="187" t="s">
        <v>57</v>
      </c>
      <c r="H40" s="187" t="s">
        <v>55</v>
      </c>
      <c r="I40" s="188">
        <v>42746</v>
      </c>
      <c r="J40" s="188">
        <v>42746</v>
      </c>
      <c r="K40" s="191">
        <v>0</v>
      </c>
      <c r="L40" s="188">
        <v>42746</v>
      </c>
      <c r="M40" s="191">
        <v>0</v>
      </c>
      <c r="N40" s="191"/>
      <c r="O40" s="191"/>
      <c r="P40" s="188">
        <v>42755</v>
      </c>
      <c r="Q40" s="191">
        <v>9</v>
      </c>
      <c r="R40" s="187"/>
      <c r="S40" s="191" t="s">
        <v>52</v>
      </c>
      <c r="T40" s="187"/>
      <c r="U40" s="187"/>
      <c r="V40" s="187" t="s">
        <v>58</v>
      </c>
    </row>
    <row r="41" spans="1:22" x14ac:dyDescent="0.25">
      <c r="A41" s="187" t="s">
        <v>51</v>
      </c>
      <c r="B41" s="187" t="s">
        <v>52</v>
      </c>
      <c r="C41" s="187">
        <v>2565</v>
      </c>
      <c r="D41" s="187" t="s">
        <v>46</v>
      </c>
      <c r="E41" s="187"/>
      <c r="F41" s="187" t="s">
        <v>60</v>
      </c>
      <c r="G41" s="187" t="s">
        <v>54</v>
      </c>
      <c r="H41" s="187" t="s">
        <v>55</v>
      </c>
      <c r="I41" s="188">
        <v>42746</v>
      </c>
      <c r="J41" s="188">
        <v>42747</v>
      </c>
      <c r="K41" s="191">
        <v>1</v>
      </c>
      <c r="L41" s="188">
        <v>42747</v>
      </c>
      <c r="M41" s="191">
        <v>1</v>
      </c>
      <c r="N41" s="191"/>
      <c r="O41" s="191"/>
      <c r="P41" s="187" t="s">
        <v>52</v>
      </c>
      <c r="Q41" s="191" t="s">
        <v>52</v>
      </c>
      <c r="R41" s="187"/>
      <c r="S41" s="191">
        <v>20</v>
      </c>
      <c r="T41" s="187" t="s">
        <v>67</v>
      </c>
      <c r="U41" s="187"/>
      <c r="V41" s="187"/>
    </row>
    <row r="42" spans="1:22" x14ac:dyDescent="0.25">
      <c r="A42" s="187" t="s">
        <v>51</v>
      </c>
      <c r="B42" s="187" t="s">
        <v>52</v>
      </c>
      <c r="C42" s="187">
        <v>2563</v>
      </c>
      <c r="D42" s="187" t="s">
        <v>46</v>
      </c>
      <c r="E42" s="187"/>
      <c r="F42" s="187" t="s">
        <v>53</v>
      </c>
      <c r="G42" s="187" t="s">
        <v>54</v>
      </c>
      <c r="H42" s="187" t="s">
        <v>55</v>
      </c>
      <c r="I42" s="188">
        <v>42747</v>
      </c>
      <c r="J42" s="188">
        <v>42747</v>
      </c>
      <c r="K42" s="191">
        <v>0</v>
      </c>
      <c r="L42" s="188">
        <v>42747</v>
      </c>
      <c r="M42" s="191">
        <v>0</v>
      </c>
      <c r="N42" s="191"/>
      <c r="O42" s="191"/>
      <c r="P42" s="188">
        <v>42755</v>
      </c>
      <c r="Q42" s="191">
        <v>8</v>
      </c>
      <c r="R42" s="187" t="s">
        <v>56</v>
      </c>
      <c r="S42" s="191" t="s">
        <v>52</v>
      </c>
      <c r="T42" s="187"/>
      <c r="U42" s="187"/>
      <c r="V42" s="187" t="s">
        <v>62</v>
      </c>
    </row>
    <row r="43" spans="1:22" x14ac:dyDescent="0.25">
      <c r="A43" s="187" t="s">
        <v>51</v>
      </c>
      <c r="B43" s="187" t="s">
        <v>52</v>
      </c>
      <c r="C43" s="187">
        <v>388687</v>
      </c>
      <c r="D43" s="187" t="s">
        <v>46</v>
      </c>
      <c r="E43" s="187"/>
      <c r="F43" s="187" t="s">
        <v>60</v>
      </c>
      <c r="G43" s="187" t="s">
        <v>54</v>
      </c>
      <c r="H43" s="187" t="s">
        <v>55</v>
      </c>
      <c r="I43" s="188">
        <v>42747</v>
      </c>
      <c r="J43" s="188">
        <v>42747</v>
      </c>
      <c r="K43" s="191">
        <v>0</v>
      </c>
      <c r="L43" s="188">
        <v>42747</v>
      </c>
      <c r="M43" s="191">
        <v>0</v>
      </c>
      <c r="N43" s="191"/>
      <c r="O43" s="191"/>
      <c r="P43" s="188">
        <v>42755</v>
      </c>
      <c r="Q43" s="191">
        <v>8</v>
      </c>
      <c r="R43" s="187"/>
      <c r="S43" s="191" t="s">
        <v>52</v>
      </c>
      <c r="T43" s="187"/>
      <c r="U43" s="187"/>
      <c r="V43" s="187" t="s">
        <v>62</v>
      </c>
    </row>
    <row r="44" spans="1:22" x14ac:dyDescent="0.25">
      <c r="A44" s="187" t="s">
        <v>51</v>
      </c>
      <c r="B44" s="187" t="s">
        <v>52</v>
      </c>
      <c r="C44" s="187">
        <v>550632</v>
      </c>
      <c r="D44" s="187" t="s">
        <v>46</v>
      </c>
      <c r="E44" s="187"/>
      <c r="F44" s="187" t="s">
        <v>60</v>
      </c>
      <c r="G44" s="187" t="s">
        <v>54</v>
      </c>
      <c r="H44" s="187" t="s">
        <v>55</v>
      </c>
      <c r="I44" s="188">
        <v>42752</v>
      </c>
      <c r="J44" s="188">
        <v>42753</v>
      </c>
      <c r="K44" s="191">
        <v>1</v>
      </c>
      <c r="L44" s="188">
        <v>42753</v>
      </c>
      <c r="M44" s="191">
        <v>1</v>
      </c>
      <c r="N44" s="191"/>
      <c r="O44" s="191"/>
      <c r="P44" s="188">
        <v>42760</v>
      </c>
      <c r="Q44" s="191">
        <v>8</v>
      </c>
      <c r="R44" s="187"/>
      <c r="S44" s="191" t="s">
        <v>52</v>
      </c>
      <c r="T44" s="187"/>
      <c r="U44" s="187"/>
      <c r="V44" s="187" t="s">
        <v>58</v>
      </c>
    </row>
    <row r="45" spans="1:22" x14ac:dyDescent="0.25">
      <c r="A45" s="187" t="s">
        <v>51</v>
      </c>
      <c r="B45" s="187" t="s">
        <v>52</v>
      </c>
      <c r="C45" s="187">
        <v>2549</v>
      </c>
      <c r="D45" s="187" t="s">
        <v>46</v>
      </c>
      <c r="E45" s="187"/>
      <c r="F45" s="187" t="s">
        <v>64</v>
      </c>
      <c r="G45" s="187" t="s">
        <v>54</v>
      </c>
      <c r="H45" s="187" t="s">
        <v>55</v>
      </c>
      <c r="I45" s="188">
        <v>42753</v>
      </c>
      <c r="J45" s="188">
        <v>42754</v>
      </c>
      <c r="K45" s="191">
        <v>1</v>
      </c>
      <c r="L45" s="188">
        <v>42754</v>
      </c>
      <c r="M45" s="191">
        <v>1</v>
      </c>
      <c r="N45" s="191"/>
      <c r="O45" s="191"/>
      <c r="P45" s="187" t="s">
        <v>52</v>
      </c>
      <c r="Q45" s="191" t="s">
        <v>52</v>
      </c>
      <c r="R45" s="187"/>
      <c r="S45" s="191">
        <v>13</v>
      </c>
      <c r="T45" s="187"/>
      <c r="U45" s="187"/>
      <c r="V45" s="187" t="s">
        <v>58</v>
      </c>
    </row>
    <row r="46" spans="1:22" x14ac:dyDescent="0.25">
      <c r="A46" s="187" t="s">
        <v>51</v>
      </c>
      <c r="B46" s="187" t="s">
        <v>52</v>
      </c>
      <c r="C46" s="187">
        <v>2567</v>
      </c>
      <c r="D46" s="187" t="s">
        <v>46</v>
      </c>
      <c r="E46" s="187"/>
      <c r="F46" s="187" t="s">
        <v>71</v>
      </c>
      <c r="G46" s="187" t="s">
        <v>57</v>
      </c>
      <c r="H46" s="187" t="s">
        <v>55</v>
      </c>
      <c r="I46" s="188">
        <v>42753</v>
      </c>
      <c r="J46" s="188">
        <v>42753</v>
      </c>
      <c r="K46" s="191">
        <v>0</v>
      </c>
      <c r="L46" s="188">
        <v>42753</v>
      </c>
      <c r="M46" s="191">
        <v>0</v>
      </c>
      <c r="N46" s="191"/>
      <c r="O46" s="191"/>
      <c r="P46" s="188">
        <v>42759</v>
      </c>
      <c r="Q46" s="191">
        <v>6</v>
      </c>
      <c r="R46" s="187"/>
      <c r="S46" s="191" t="s">
        <v>52</v>
      </c>
      <c r="T46" s="187"/>
      <c r="U46" s="187"/>
      <c r="V46" s="187" t="s">
        <v>58</v>
      </c>
    </row>
    <row r="47" spans="1:22" x14ac:dyDescent="0.25">
      <c r="A47" s="187" t="s">
        <v>51</v>
      </c>
      <c r="B47" s="187" t="s">
        <v>52</v>
      </c>
      <c r="C47" s="187">
        <v>2541</v>
      </c>
      <c r="D47" s="187" t="s">
        <v>46</v>
      </c>
      <c r="E47" s="187"/>
      <c r="F47" s="187" t="s">
        <v>66</v>
      </c>
      <c r="G47" s="187" t="s">
        <v>54</v>
      </c>
      <c r="H47" s="187" t="s">
        <v>55</v>
      </c>
      <c r="I47" s="188">
        <v>42754</v>
      </c>
      <c r="J47" s="188">
        <v>42755</v>
      </c>
      <c r="K47" s="191">
        <v>1</v>
      </c>
      <c r="L47" s="188">
        <v>42755</v>
      </c>
      <c r="M47" s="191">
        <v>1</v>
      </c>
      <c r="N47" s="191"/>
      <c r="O47" s="191"/>
      <c r="P47" s="187" t="s">
        <v>52</v>
      </c>
      <c r="Q47" s="191" t="s">
        <v>52</v>
      </c>
      <c r="R47" s="187"/>
      <c r="S47" s="191">
        <v>12</v>
      </c>
      <c r="T47" s="187" t="s">
        <v>67</v>
      </c>
      <c r="U47" s="187"/>
      <c r="V47" s="187"/>
    </row>
    <row r="48" spans="1:22" x14ac:dyDescent="0.25">
      <c r="A48" s="187" t="s">
        <v>51</v>
      </c>
      <c r="B48" s="187" t="s">
        <v>52</v>
      </c>
      <c r="C48" s="187">
        <v>549408</v>
      </c>
      <c r="D48" s="187" t="s">
        <v>46</v>
      </c>
      <c r="E48" s="187"/>
      <c r="F48" s="187" t="s">
        <v>60</v>
      </c>
      <c r="G48" s="187" t="s">
        <v>57</v>
      </c>
      <c r="H48" s="187" t="s">
        <v>55</v>
      </c>
      <c r="I48" s="188">
        <v>42754</v>
      </c>
      <c r="J48" s="188">
        <v>42754</v>
      </c>
      <c r="K48" s="191">
        <v>0</v>
      </c>
      <c r="L48" s="188">
        <v>42754</v>
      </c>
      <c r="M48" s="191">
        <v>0</v>
      </c>
      <c r="N48" s="191"/>
      <c r="O48" s="191"/>
      <c r="P48" s="188">
        <v>42760</v>
      </c>
      <c r="Q48" s="191">
        <v>6</v>
      </c>
      <c r="R48" s="187"/>
      <c r="S48" s="191" t="s">
        <v>52</v>
      </c>
      <c r="T48" s="187"/>
      <c r="U48" s="187"/>
      <c r="V48" s="187" t="s">
        <v>62</v>
      </c>
    </row>
    <row r="49" spans="1:22" x14ac:dyDescent="0.25">
      <c r="A49" s="187" t="s">
        <v>51</v>
      </c>
      <c r="B49" s="187" t="s">
        <v>52</v>
      </c>
      <c r="C49" s="187">
        <v>550401</v>
      </c>
      <c r="D49" s="187" t="s">
        <v>46</v>
      </c>
      <c r="E49" s="187"/>
      <c r="F49" s="187" t="s">
        <v>66</v>
      </c>
      <c r="G49" s="187" t="s">
        <v>57</v>
      </c>
      <c r="H49" s="187" t="s">
        <v>55</v>
      </c>
      <c r="I49" s="188">
        <v>42754</v>
      </c>
      <c r="J49" s="188">
        <v>42755</v>
      </c>
      <c r="K49" s="191">
        <v>1</v>
      </c>
      <c r="L49" s="188">
        <v>42758</v>
      </c>
      <c r="M49" s="191">
        <v>4</v>
      </c>
      <c r="N49" s="191"/>
      <c r="O49" s="191"/>
      <c r="P49" s="187" t="s">
        <v>52</v>
      </c>
      <c r="Q49" s="191" t="s">
        <v>52</v>
      </c>
      <c r="R49" s="187"/>
      <c r="S49" s="191">
        <v>12</v>
      </c>
      <c r="T49" s="187" t="s">
        <v>80</v>
      </c>
      <c r="U49" s="187"/>
      <c r="V49" s="187" t="s">
        <v>58</v>
      </c>
    </row>
    <row r="50" spans="1:22" x14ac:dyDescent="0.25">
      <c r="A50" s="187" t="s">
        <v>51</v>
      </c>
      <c r="B50" s="187" t="s">
        <v>52</v>
      </c>
      <c r="C50" s="187">
        <v>550630</v>
      </c>
      <c r="D50" s="187" t="s">
        <v>46</v>
      </c>
      <c r="E50" s="187"/>
      <c r="F50" s="187" t="s">
        <v>63</v>
      </c>
      <c r="G50" s="187" t="s">
        <v>54</v>
      </c>
      <c r="H50" s="187" t="s">
        <v>55</v>
      </c>
      <c r="I50" s="188">
        <v>42754</v>
      </c>
      <c r="J50" s="188">
        <v>42760</v>
      </c>
      <c r="K50" s="191">
        <v>6</v>
      </c>
      <c r="L50" s="188">
        <v>42760</v>
      </c>
      <c r="M50" s="191">
        <v>6</v>
      </c>
      <c r="N50" s="191"/>
      <c r="O50" s="191"/>
      <c r="P50" s="188">
        <v>42765</v>
      </c>
      <c r="Q50" s="191">
        <v>11</v>
      </c>
      <c r="R50" s="187"/>
      <c r="S50" s="191" t="s">
        <v>52</v>
      </c>
      <c r="T50" s="187"/>
      <c r="U50" s="187"/>
      <c r="V50" s="187" t="s">
        <v>77</v>
      </c>
    </row>
    <row r="51" spans="1:22" x14ac:dyDescent="0.25">
      <c r="A51" s="187" t="s">
        <v>51</v>
      </c>
      <c r="B51" s="187" t="s">
        <v>52</v>
      </c>
      <c r="C51" s="187">
        <v>2572</v>
      </c>
      <c r="D51" s="187" t="s">
        <v>46</v>
      </c>
      <c r="E51" s="187"/>
      <c r="F51" s="187" t="s">
        <v>68</v>
      </c>
      <c r="G51" s="187" t="s">
        <v>54</v>
      </c>
      <c r="H51" s="187" t="s">
        <v>55</v>
      </c>
      <c r="I51" s="188">
        <v>42758</v>
      </c>
      <c r="J51" s="188">
        <v>42758</v>
      </c>
      <c r="K51" s="191">
        <v>0</v>
      </c>
      <c r="L51" s="188">
        <v>42758</v>
      </c>
      <c r="M51" s="191">
        <v>0</v>
      </c>
      <c r="N51" s="191"/>
      <c r="O51" s="191"/>
      <c r="P51" s="187" t="s">
        <v>52</v>
      </c>
      <c r="Q51" s="191" t="s">
        <v>52</v>
      </c>
      <c r="R51" s="187"/>
      <c r="S51" s="191">
        <v>8</v>
      </c>
      <c r="T51" s="187" t="s">
        <v>56</v>
      </c>
      <c r="U51" s="187"/>
      <c r="V51" s="187" t="s">
        <v>62</v>
      </c>
    </row>
    <row r="52" spans="1:22" x14ac:dyDescent="0.25">
      <c r="A52" s="187" t="s">
        <v>51</v>
      </c>
      <c r="B52" s="187" t="s">
        <v>52</v>
      </c>
      <c r="C52" s="187">
        <v>392921</v>
      </c>
      <c r="D52" s="187" t="s">
        <v>46</v>
      </c>
      <c r="E52" s="187"/>
      <c r="F52" s="187" t="s">
        <v>66</v>
      </c>
      <c r="G52" s="187" t="s">
        <v>54</v>
      </c>
      <c r="H52" s="187" t="s">
        <v>55</v>
      </c>
      <c r="I52" s="188">
        <v>42758</v>
      </c>
      <c r="J52" s="188">
        <v>42759</v>
      </c>
      <c r="K52" s="191">
        <v>1</v>
      </c>
      <c r="L52" s="188">
        <v>42759</v>
      </c>
      <c r="M52" s="191">
        <v>1</v>
      </c>
      <c r="N52" s="191"/>
      <c r="O52" s="191"/>
      <c r="P52" s="188">
        <v>42765</v>
      </c>
      <c r="Q52" s="191">
        <v>7</v>
      </c>
      <c r="R52" s="187"/>
      <c r="S52" s="191" t="s">
        <v>52</v>
      </c>
      <c r="T52" s="187"/>
      <c r="U52" s="187"/>
      <c r="V52" s="187" t="s">
        <v>58</v>
      </c>
    </row>
    <row r="53" spans="1:22" x14ac:dyDescent="0.25">
      <c r="A53" s="187" t="s">
        <v>51</v>
      </c>
      <c r="B53" s="187" t="s">
        <v>52</v>
      </c>
      <c r="C53" s="187">
        <v>2455</v>
      </c>
      <c r="D53" s="187" t="s">
        <v>46</v>
      </c>
      <c r="E53" s="187"/>
      <c r="F53" s="187" t="s">
        <v>53</v>
      </c>
      <c r="G53" s="187" t="s">
        <v>54</v>
      </c>
      <c r="H53" s="187" t="s">
        <v>55</v>
      </c>
      <c r="I53" s="188">
        <v>42759</v>
      </c>
      <c r="J53" s="188">
        <v>42760</v>
      </c>
      <c r="K53" s="191">
        <v>1</v>
      </c>
      <c r="L53" s="188">
        <v>42760</v>
      </c>
      <c r="M53" s="191">
        <v>1</v>
      </c>
      <c r="N53" s="191"/>
      <c r="O53" s="191"/>
      <c r="P53" s="187" t="s">
        <v>52</v>
      </c>
      <c r="Q53" s="191" t="s">
        <v>52</v>
      </c>
      <c r="R53" s="187"/>
      <c r="S53" s="191">
        <v>7</v>
      </c>
      <c r="T53" s="187"/>
      <c r="U53" s="187"/>
      <c r="V53" s="187" t="s">
        <v>62</v>
      </c>
    </row>
    <row r="54" spans="1:22" x14ac:dyDescent="0.25">
      <c r="A54" s="187" t="s">
        <v>51</v>
      </c>
      <c r="B54" s="187" t="s">
        <v>52</v>
      </c>
      <c r="C54" s="187">
        <v>2489</v>
      </c>
      <c r="D54" s="187" t="s">
        <v>46</v>
      </c>
      <c r="E54" s="187"/>
      <c r="F54" s="187" t="s">
        <v>64</v>
      </c>
      <c r="G54" s="187" t="s">
        <v>57</v>
      </c>
      <c r="H54" s="187" t="s">
        <v>55</v>
      </c>
      <c r="I54" s="188">
        <v>42759</v>
      </c>
      <c r="J54" s="188">
        <v>42759</v>
      </c>
      <c r="K54" s="191">
        <v>0</v>
      </c>
      <c r="L54" s="188">
        <v>42759</v>
      </c>
      <c r="M54" s="191">
        <v>0</v>
      </c>
      <c r="N54" s="191"/>
      <c r="O54" s="191"/>
      <c r="P54" s="187" t="s">
        <v>52</v>
      </c>
      <c r="Q54" s="191" t="s">
        <v>52</v>
      </c>
      <c r="R54" s="187"/>
      <c r="S54" s="191">
        <v>7</v>
      </c>
      <c r="T54" s="187"/>
      <c r="U54" s="187"/>
      <c r="V54" s="187" t="s">
        <v>62</v>
      </c>
    </row>
    <row r="55" spans="1:22" x14ac:dyDescent="0.25">
      <c r="A55" s="187" t="s">
        <v>51</v>
      </c>
      <c r="B55" s="187" t="s">
        <v>52</v>
      </c>
      <c r="C55" s="187">
        <v>2573</v>
      </c>
      <c r="D55" s="187" t="s">
        <v>46</v>
      </c>
      <c r="E55" s="187"/>
      <c r="F55" s="187" t="s">
        <v>59</v>
      </c>
      <c r="G55" s="187" t="s">
        <v>57</v>
      </c>
      <c r="H55" s="187" t="s">
        <v>55</v>
      </c>
      <c r="I55" s="188">
        <v>42759</v>
      </c>
      <c r="J55" s="188">
        <v>42759</v>
      </c>
      <c r="K55" s="191">
        <v>0</v>
      </c>
      <c r="L55" s="188">
        <v>42759</v>
      </c>
      <c r="M55" s="191">
        <v>0</v>
      </c>
      <c r="N55" s="191"/>
      <c r="O55" s="191"/>
      <c r="P55" s="187" t="s">
        <v>52</v>
      </c>
      <c r="Q55" s="191" t="s">
        <v>52</v>
      </c>
      <c r="R55" s="187"/>
      <c r="S55" s="191">
        <v>7</v>
      </c>
      <c r="T55" s="187"/>
      <c r="U55" s="187"/>
      <c r="V55" s="187" t="s">
        <v>62</v>
      </c>
    </row>
    <row r="56" spans="1:22" x14ac:dyDescent="0.25">
      <c r="A56" s="187" t="s">
        <v>51</v>
      </c>
      <c r="B56" s="187" t="s">
        <v>52</v>
      </c>
      <c r="C56" s="187">
        <v>2471</v>
      </c>
      <c r="D56" s="187" t="s">
        <v>46</v>
      </c>
      <c r="E56" s="187"/>
      <c r="F56" s="187" t="s">
        <v>63</v>
      </c>
      <c r="G56" s="187" t="s">
        <v>54</v>
      </c>
      <c r="H56" s="187" t="s">
        <v>55</v>
      </c>
      <c r="I56" s="188">
        <v>42760</v>
      </c>
      <c r="J56" s="188">
        <v>42760</v>
      </c>
      <c r="K56" s="191">
        <v>0</v>
      </c>
      <c r="L56" s="188">
        <v>42761</v>
      </c>
      <c r="M56" s="191">
        <v>1</v>
      </c>
      <c r="N56" s="191"/>
      <c r="O56" s="191"/>
      <c r="P56" s="187" t="s">
        <v>52</v>
      </c>
      <c r="Q56" s="191" t="s">
        <v>52</v>
      </c>
      <c r="R56" s="187"/>
      <c r="S56" s="191">
        <v>6</v>
      </c>
      <c r="T56" s="187"/>
      <c r="U56" s="187"/>
      <c r="V56" s="187" t="s">
        <v>62</v>
      </c>
    </row>
    <row r="57" spans="1:22" x14ac:dyDescent="0.25">
      <c r="A57" s="187" t="s">
        <v>51</v>
      </c>
      <c r="B57" s="187" t="s">
        <v>52</v>
      </c>
      <c r="C57" s="187">
        <v>2576</v>
      </c>
      <c r="D57" s="187" t="s">
        <v>46</v>
      </c>
      <c r="E57" s="187"/>
      <c r="F57" s="187" t="s">
        <v>69</v>
      </c>
      <c r="G57" s="187" t="s">
        <v>54</v>
      </c>
      <c r="H57" s="187" t="s">
        <v>55</v>
      </c>
      <c r="I57" s="188">
        <v>42760</v>
      </c>
      <c r="J57" s="188">
        <v>42760</v>
      </c>
      <c r="K57" s="191">
        <v>0</v>
      </c>
      <c r="L57" s="188">
        <v>42760</v>
      </c>
      <c r="M57" s="191">
        <v>0</v>
      </c>
      <c r="N57" s="191"/>
      <c r="O57" s="191"/>
      <c r="P57" s="187" t="s">
        <v>52</v>
      </c>
      <c r="Q57" s="191" t="s">
        <v>52</v>
      </c>
      <c r="R57" s="187"/>
      <c r="S57" s="191">
        <v>6</v>
      </c>
      <c r="T57" s="187"/>
      <c r="U57" s="187"/>
      <c r="V57" s="187"/>
    </row>
    <row r="58" spans="1:22" x14ac:dyDescent="0.25">
      <c r="A58" s="187" t="s">
        <v>51</v>
      </c>
      <c r="B58" s="187" t="s">
        <v>52</v>
      </c>
      <c r="C58" s="187">
        <v>2577</v>
      </c>
      <c r="D58" s="187" t="s">
        <v>46</v>
      </c>
      <c r="E58" s="187"/>
      <c r="F58" s="187" t="s">
        <v>60</v>
      </c>
      <c r="G58" s="187" t="s">
        <v>54</v>
      </c>
      <c r="H58" s="187" t="s">
        <v>55</v>
      </c>
      <c r="I58" s="188">
        <v>42760</v>
      </c>
      <c r="J58" s="188">
        <v>42760</v>
      </c>
      <c r="K58" s="191">
        <v>0</v>
      </c>
      <c r="L58" s="188">
        <v>42760</v>
      </c>
      <c r="M58" s="191">
        <v>0</v>
      </c>
      <c r="N58" s="191"/>
      <c r="O58" s="191"/>
      <c r="P58" s="187" t="s">
        <v>52</v>
      </c>
      <c r="Q58" s="191" t="s">
        <v>52</v>
      </c>
      <c r="R58" s="187"/>
      <c r="S58" s="191">
        <v>6</v>
      </c>
      <c r="T58" s="187"/>
      <c r="U58" s="187"/>
      <c r="V58" s="187" t="s">
        <v>62</v>
      </c>
    </row>
    <row r="59" spans="1:22" x14ac:dyDescent="0.25">
      <c r="A59" s="187" t="s">
        <v>51</v>
      </c>
      <c r="B59" s="187" t="s">
        <v>52</v>
      </c>
      <c r="C59" s="187">
        <v>2579</v>
      </c>
      <c r="D59" s="187" t="s">
        <v>46</v>
      </c>
      <c r="E59" s="187"/>
      <c r="F59" s="187" t="s">
        <v>70</v>
      </c>
      <c r="G59" s="187" t="s">
        <v>57</v>
      </c>
      <c r="H59" s="187" t="s">
        <v>55</v>
      </c>
      <c r="I59" s="188">
        <v>42760</v>
      </c>
      <c r="J59" s="188">
        <v>42761</v>
      </c>
      <c r="K59" s="191">
        <v>1</v>
      </c>
      <c r="L59" s="187" t="s">
        <v>52</v>
      </c>
      <c r="M59" s="191" t="s">
        <v>52</v>
      </c>
      <c r="N59" s="191"/>
      <c r="O59" s="191"/>
      <c r="P59" s="187" t="s">
        <v>52</v>
      </c>
      <c r="Q59" s="191" t="s">
        <v>52</v>
      </c>
      <c r="R59" s="187"/>
      <c r="S59" s="191">
        <v>6</v>
      </c>
      <c r="T59" s="187"/>
      <c r="U59" s="187"/>
      <c r="V59" s="187"/>
    </row>
    <row r="60" spans="1:22" x14ac:dyDescent="0.25">
      <c r="A60" s="187" t="s">
        <v>51</v>
      </c>
      <c r="B60" s="187" t="s">
        <v>52</v>
      </c>
      <c r="C60" s="187">
        <v>2581</v>
      </c>
      <c r="D60" s="187" t="s">
        <v>46</v>
      </c>
      <c r="E60" s="187"/>
      <c r="F60" s="187" t="s">
        <v>60</v>
      </c>
      <c r="G60" s="187" t="s">
        <v>54</v>
      </c>
      <c r="H60" s="187" t="s">
        <v>55</v>
      </c>
      <c r="I60" s="188">
        <v>42760</v>
      </c>
      <c r="J60" s="188">
        <v>42761</v>
      </c>
      <c r="K60" s="191">
        <v>1</v>
      </c>
      <c r="L60" s="188">
        <v>42761</v>
      </c>
      <c r="M60" s="191">
        <v>1</v>
      </c>
      <c r="N60" s="191"/>
      <c r="O60" s="191"/>
      <c r="P60" s="187" t="s">
        <v>52</v>
      </c>
      <c r="Q60" s="191" t="s">
        <v>52</v>
      </c>
      <c r="R60" s="187"/>
      <c r="S60" s="191">
        <v>6</v>
      </c>
      <c r="T60" s="187"/>
      <c r="U60" s="187"/>
      <c r="V60" s="187" t="s">
        <v>62</v>
      </c>
    </row>
    <row r="61" spans="1:22" x14ac:dyDescent="0.25">
      <c r="A61" s="187" t="s">
        <v>51</v>
      </c>
      <c r="B61" s="187" t="s">
        <v>52</v>
      </c>
      <c r="C61" s="187">
        <v>2583</v>
      </c>
      <c r="D61" s="187" t="s">
        <v>46</v>
      </c>
      <c r="E61" s="187"/>
      <c r="F61" s="187" t="s">
        <v>66</v>
      </c>
      <c r="G61" s="187" t="s">
        <v>54</v>
      </c>
      <c r="H61" s="187" t="s">
        <v>55</v>
      </c>
      <c r="I61" s="188">
        <v>42760</v>
      </c>
      <c r="J61" s="188">
        <v>42765</v>
      </c>
      <c r="K61" s="191">
        <v>5</v>
      </c>
      <c r="L61" s="188">
        <v>42766</v>
      </c>
      <c r="M61" s="191">
        <v>6</v>
      </c>
      <c r="N61" s="191"/>
      <c r="O61" s="191"/>
      <c r="P61" s="187" t="s">
        <v>52</v>
      </c>
      <c r="Q61" s="191" t="s">
        <v>52</v>
      </c>
      <c r="R61" s="187"/>
      <c r="S61" s="191">
        <v>6</v>
      </c>
      <c r="T61" s="187" t="s">
        <v>56</v>
      </c>
      <c r="U61" s="187"/>
      <c r="V61" s="187"/>
    </row>
    <row r="62" spans="1:22" x14ac:dyDescent="0.25">
      <c r="A62" s="187" t="s">
        <v>51</v>
      </c>
      <c r="B62" s="187" t="s">
        <v>52</v>
      </c>
      <c r="C62" s="187">
        <v>549997</v>
      </c>
      <c r="D62" s="187" t="s">
        <v>46</v>
      </c>
      <c r="E62" s="187"/>
      <c r="F62" s="187" t="s">
        <v>60</v>
      </c>
      <c r="G62" s="187" t="s">
        <v>54</v>
      </c>
      <c r="H62" s="187" t="s">
        <v>55</v>
      </c>
      <c r="I62" s="188">
        <v>42760</v>
      </c>
      <c r="J62" s="188">
        <v>42761</v>
      </c>
      <c r="K62" s="191">
        <v>1</v>
      </c>
      <c r="L62" s="188">
        <v>42761</v>
      </c>
      <c r="M62" s="191">
        <v>1</v>
      </c>
      <c r="N62" s="191"/>
      <c r="O62" s="191"/>
      <c r="P62" s="187" t="s">
        <v>52</v>
      </c>
      <c r="Q62" s="191" t="s">
        <v>52</v>
      </c>
      <c r="R62" s="187"/>
      <c r="S62" s="191">
        <v>6</v>
      </c>
      <c r="T62" s="187"/>
      <c r="U62" s="187"/>
      <c r="V62" s="187" t="s">
        <v>62</v>
      </c>
    </row>
    <row r="63" spans="1:22" ht="30" x14ac:dyDescent="0.25">
      <c r="A63" s="187" t="s">
        <v>51</v>
      </c>
      <c r="B63" s="187" t="s">
        <v>52</v>
      </c>
      <c r="C63" s="187">
        <v>990226</v>
      </c>
      <c r="D63" s="187" t="s">
        <v>46</v>
      </c>
      <c r="E63" s="187"/>
      <c r="F63" s="187" t="s">
        <v>60</v>
      </c>
      <c r="G63" s="187" t="s">
        <v>54</v>
      </c>
      <c r="H63" s="187" t="s">
        <v>55</v>
      </c>
      <c r="I63" s="188">
        <v>42760</v>
      </c>
      <c r="J63" s="188">
        <v>42762</v>
      </c>
      <c r="K63" s="191">
        <v>2</v>
      </c>
      <c r="L63" s="188">
        <v>42762</v>
      </c>
      <c r="M63" s="191">
        <v>2</v>
      </c>
      <c r="N63" s="191"/>
      <c r="O63" s="191"/>
      <c r="P63" s="187" t="s">
        <v>52</v>
      </c>
      <c r="Q63" s="191" t="s">
        <v>52</v>
      </c>
      <c r="R63" s="187"/>
      <c r="S63" s="191">
        <v>6</v>
      </c>
      <c r="T63" s="187" t="s">
        <v>73</v>
      </c>
      <c r="U63" s="187"/>
      <c r="V63" s="187" t="s">
        <v>67</v>
      </c>
    </row>
    <row r="64" spans="1:22" x14ac:dyDescent="0.25">
      <c r="A64" s="187" t="s">
        <v>51</v>
      </c>
      <c r="B64" s="187" t="s">
        <v>52</v>
      </c>
      <c r="C64" s="187">
        <v>2451</v>
      </c>
      <c r="D64" s="187" t="s">
        <v>46</v>
      </c>
      <c r="E64" s="187"/>
      <c r="F64" s="187" t="s">
        <v>61</v>
      </c>
      <c r="G64" s="187" t="s">
        <v>57</v>
      </c>
      <c r="H64" s="187" t="s">
        <v>55</v>
      </c>
      <c r="I64" s="188">
        <v>42761</v>
      </c>
      <c r="J64" s="188">
        <v>42762</v>
      </c>
      <c r="K64" s="191">
        <v>1</v>
      </c>
      <c r="L64" s="188">
        <v>42762</v>
      </c>
      <c r="M64" s="191">
        <v>1</v>
      </c>
      <c r="N64" s="191"/>
      <c r="O64" s="191"/>
      <c r="P64" s="187" t="s">
        <v>52</v>
      </c>
      <c r="Q64" s="191" t="s">
        <v>52</v>
      </c>
      <c r="R64" s="187"/>
      <c r="S64" s="191">
        <v>5</v>
      </c>
      <c r="T64" s="187"/>
      <c r="U64" s="187"/>
      <c r="V64" s="187"/>
    </row>
    <row r="65" spans="1:22" x14ac:dyDescent="0.25">
      <c r="A65" s="187" t="s">
        <v>51</v>
      </c>
      <c r="B65" s="187" t="s">
        <v>52</v>
      </c>
      <c r="C65" s="187">
        <v>2578</v>
      </c>
      <c r="D65" s="187" t="s">
        <v>46</v>
      </c>
      <c r="E65" s="187"/>
      <c r="F65" s="187" t="s">
        <v>60</v>
      </c>
      <c r="G65" s="187" t="s">
        <v>54</v>
      </c>
      <c r="H65" s="187" t="s">
        <v>55</v>
      </c>
      <c r="I65" s="188">
        <v>42761</v>
      </c>
      <c r="J65" s="188">
        <v>42761</v>
      </c>
      <c r="K65" s="191">
        <v>0</v>
      </c>
      <c r="L65" s="188">
        <v>42762</v>
      </c>
      <c r="M65" s="191">
        <v>1</v>
      </c>
      <c r="N65" s="191"/>
      <c r="O65" s="191"/>
      <c r="P65" s="187" t="s">
        <v>52</v>
      </c>
      <c r="Q65" s="191" t="s">
        <v>52</v>
      </c>
      <c r="R65" s="187"/>
      <c r="S65" s="191">
        <v>5</v>
      </c>
      <c r="T65" s="187"/>
      <c r="U65" s="187"/>
      <c r="V65" s="187" t="s">
        <v>58</v>
      </c>
    </row>
    <row r="66" spans="1:22" x14ac:dyDescent="0.25">
      <c r="A66" s="187" t="s">
        <v>51</v>
      </c>
      <c r="B66" s="187" t="s">
        <v>52</v>
      </c>
      <c r="C66" s="187">
        <v>550401</v>
      </c>
      <c r="D66" s="187" t="s">
        <v>46</v>
      </c>
      <c r="E66" s="187"/>
      <c r="F66" s="187" t="s">
        <v>66</v>
      </c>
      <c r="G66" s="187" t="s">
        <v>57</v>
      </c>
      <c r="H66" s="187" t="s">
        <v>55</v>
      </c>
      <c r="I66" s="188">
        <v>42761</v>
      </c>
      <c r="J66" s="188">
        <v>42765</v>
      </c>
      <c r="K66" s="191">
        <v>4</v>
      </c>
      <c r="L66" s="188">
        <v>42765</v>
      </c>
      <c r="M66" s="191">
        <v>4</v>
      </c>
      <c r="N66" s="191"/>
      <c r="O66" s="191"/>
      <c r="P66" s="187" t="s">
        <v>52</v>
      </c>
      <c r="Q66" s="191" t="s">
        <v>52</v>
      </c>
      <c r="R66" s="187"/>
      <c r="S66" s="191">
        <v>5</v>
      </c>
      <c r="T66" s="187" t="s">
        <v>56</v>
      </c>
      <c r="U66" s="187"/>
      <c r="V66" s="187" t="s">
        <v>58</v>
      </c>
    </row>
    <row r="67" spans="1:22" x14ac:dyDescent="0.25">
      <c r="A67" s="187" t="s">
        <v>51</v>
      </c>
      <c r="B67" s="187" t="s">
        <v>52</v>
      </c>
      <c r="C67" s="187">
        <v>585</v>
      </c>
      <c r="D67" s="187" t="s">
        <v>46</v>
      </c>
      <c r="E67" s="187"/>
      <c r="F67" s="187" t="s">
        <v>66</v>
      </c>
      <c r="G67" s="187" t="s">
        <v>57</v>
      </c>
      <c r="H67" s="187" t="s">
        <v>55</v>
      </c>
      <c r="I67" s="188">
        <v>42762</v>
      </c>
      <c r="J67" s="188">
        <v>42765</v>
      </c>
      <c r="K67" s="191">
        <v>3</v>
      </c>
      <c r="L67" s="188">
        <v>42766</v>
      </c>
      <c r="M67" s="191">
        <v>4</v>
      </c>
      <c r="N67" s="191"/>
      <c r="O67" s="191"/>
      <c r="P67" s="187" t="s">
        <v>52</v>
      </c>
      <c r="Q67" s="191" t="s">
        <v>52</v>
      </c>
      <c r="R67" s="187"/>
      <c r="S67" s="191">
        <v>4</v>
      </c>
      <c r="T67" s="187" t="s">
        <v>56</v>
      </c>
      <c r="U67" s="187"/>
      <c r="V67" s="187"/>
    </row>
    <row r="68" spans="1:22" x14ac:dyDescent="0.25">
      <c r="A68" s="187" t="s">
        <v>51</v>
      </c>
      <c r="B68" s="187" t="s">
        <v>52</v>
      </c>
      <c r="C68" s="187">
        <v>1895</v>
      </c>
      <c r="D68" s="187" t="s">
        <v>46</v>
      </c>
      <c r="E68" s="187"/>
      <c r="F68" s="187" t="s">
        <v>53</v>
      </c>
      <c r="G68" s="187" t="s">
        <v>57</v>
      </c>
      <c r="H68" s="187" t="s">
        <v>55</v>
      </c>
      <c r="I68" s="188">
        <v>42762</v>
      </c>
      <c r="J68" s="188">
        <v>42762</v>
      </c>
      <c r="K68" s="191">
        <v>0</v>
      </c>
      <c r="L68" s="188">
        <v>42762</v>
      </c>
      <c r="M68" s="191">
        <v>0</v>
      </c>
      <c r="N68" s="191"/>
      <c r="O68" s="191"/>
      <c r="P68" s="187" t="s">
        <v>52</v>
      </c>
      <c r="Q68" s="191" t="s">
        <v>52</v>
      </c>
      <c r="R68" s="187"/>
      <c r="S68" s="191">
        <v>4</v>
      </c>
      <c r="T68" s="187"/>
      <c r="U68" s="187"/>
      <c r="V68" s="187" t="s">
        <v>58</v>
      </c>
    </row>
    <row r="69" spans="1:22" x14ac:dyDescent="0.25">
      <c r="A69" s="187" t="s">
        <v>51</v>
      </c>
      <c r="B69" s="187" t="s">
        <v>52</v>
      </c>
      <c r="C69" s="187">
        <v>2378</v>
      </c>
      <c r="D69" s="187" t="s">
        <v>46</v>
      </c>
      <c r="E69" s="187"/>
      <c r="F69" s="187" t="s">
        <v>60</v>
      </c>
      <c r="G69" s="187" t="s">
        <v>54</v>
      </c>
      <c r="H69" s="187" t="s">
        <v>55</v>
      </c>
      <c r="I69" s="188">
        <v>42762</v>
      </c>
      <c r="J69" s="188">
        <v>42762</v>
      </c>
      <c r="K69" s="191">
        <v>0</v>
      </c>
      <c r="L69" s="188">
        <v>42762</v>
      </c>
      <c r="M69" s="191">
        <v>0</v>
      </c>
      <c r="N69" s="191"/>
      <c r="O69" s="191"/>
      <c r="P69" s="187" t="s">
        <v>52</v>
      </c>
      <c r="Q69" s="191" t="s">
        <v>52</v>
      </c>
      <c r="R69" s="187"/>
      <c r="S69" s="191">
        <v>4</v>
      </c>
      <c r="T69" s="187"/>
      <c r="U69" s="187"/>
      <c r="V69" s="187"/>
    </row>
    <row r="70" spans="1:22" x14ac:dyDescent="0.25">
      <c r="A70" s="187" t="s">
        <v>51</v>
      </c>
      <c r="B70" s="187" t="s">
        <v>52</v>
      </c>
      <c r="C70" s="187">
        <v>2536</v>
      </c>
      <c r="D70" s="187" t="s">
        <v>46</v>
      </c>
      <c r="E70" s="187"/>
      <c r="F70" s="187" t="s">
        <v>60</v>
      </c>
      <c r="G70" s="187" t="s">
        <v>54</v>
      </c>
      <c r="H70" s="187" t="s">
        <v>55</v>
      </c>
      <c r="I70" s="188">
        <v>42762</v>
      </c>
      <c r="J70" s="188">
        <v>42762</v>
      </c>
      <c r="K70" s="191">
        <v>0</v>
      </c>
      <c r="L70" s="188">
        <v>42762</v>
      </c>
      <c r="M70" s="191">
        <v>0</v>
      </c>
      <c r="N70" s="191"/>
      <c r="O70" s="191"/>
      <c r="P70" s="187" t="s">
        <v>52</v>
      </c>
      <c r="Q70" s="191" t="s">
        <v>52</v>
      </c>
      <c r="R70" s="187"/>
      <c r="S70" s="191">
        <v>4</v>
      </c>
      <c r="T70" s="187"/>
      <c r="U70" s="187"/>
      <c r="V70" s="187" t="s">
        <v>65</v>
      </c>
    </row>
    <row r="71" spans="1:22" x14ac:dyDescent="0.25">
      <c r="A71" s="187" t="s">
        <v>51</v>
      </c>
      <c r="B71" s="187" t="s">
        <v>52</v>
      </c>
      <c r="C71" s="187">
        <v>550362</v>
      </c>
      <c r="D71" s="187" t="s">
        <v>46</v>
      </c>
      <c r="E71" s="187"/>
      <c r="F71" s="187" t="s">
        <v>60</v>
      </c>
      <c r="G71" s="187" t="s">
        <v>54</v>
      </c>
      <c r="H71" s="187" t="s">
        <v>55</v>
      </c>
      <c r="I71" s="188">
        <v>42762</v>
      </c>
      <c r="J71" s="188">
        <v>42762</v>
      </c>
      <c r="K71" s="191">
        <v>0</v>
      </c>
      <c r="L71" s="188">
        <v>42762</v>
      </c>
      <c r="M71" s="191">
        <v>0</v>
      </c>
      <c r="N71" s="191"/>
      <c r="O71" s="191"/>
      <c r="P71" s="187" t="s">
        <v>52</v>
      </c>
      <c r="Q71" s="191" t="s">
        <v>52</v>
      </c>
      <c r="R71" s="187"/>
      <c r="S71" s="191">
        <v>4</v>
      </c>
      <c r="T71" s="187"/>
      <c r="U71" s="187"/>
      <c r="V71" s="187"/>
    </row>
    <row r="72" spans="1:22" x14ac:dyDescent="0.25">
      <c r="A72" s="187" t="s">
        <v>51</v>
      </c>
      <c r="B72" s="187" t="s">
        <v>52</v>
      </c>
      <c r="C72" s="187">
        <v>550520</v>
      </c>
      <c r="D72" s="187" t="s">
        <v>46</v>
      </c>
      <c r="E72" s="187"/>
      <c r="F72" s="187" t="s">
        <v>63</v>
      </c>
      <c r="G72" s="187" t="s">
        <v>54</v>
      </c>
      <c r="H72" s="187" t="s">
        <v>55</v>
      </c>
      <c r="I72" s="188">
        <v>42762</v>
      </c>
      <c r="J72" s="188">
        <v>42762</v>
      </c>
      <c r="K72" s="191">
        <v>0</v>
      </c>
      <c r="L72" s="188">
        <v>42762</v>
      </c>
      <c r="M72" s="191">
        <v>0</v>
      </c>
      <c r="N72" s="191"/>
      <c r="O72" s="191"/>
      <c r="P72" s="187" t="s">
        <v>52</v>
      </c>
      <c r="Q72" s="191" t="s">
        <v>52</v>
      </c>
      <c r="R72" s="187"/>
      <c r="S72" s="191">
        <v>4</v>
      </c>
      <c r="T72" s="187"/>
      <c r="U72" s="187"/>
      <c r="V72" s="187" t="s">
        <v>58</v>
      </c>
    </row>
    <row r="73" spans="1:22" x14ac:dyDescent="0.25">
      <c r="A73" s="187" t="s">
        <v>51</v>
      </c>
      <c r="B73" s="187" t="s">
        <v>52</v>
      </c>
      <c r="C73" s="187">
        <v>1489</v>
      </c>
      <c r="D73" s="187" t="s">
        <v>46</v>
      </c>
      <c r="E73" s="187"/>
      <c r="F73" s="187" t="s">
        <v>53</v>
      </c>
      <c r="G73" s="187" t="s">
        <v>54</v>
      </c>
      <c r="H73" s="187" t="s">
        <v>55</v>
      </c>
      <c r="I73" s="188">
        <v>42765</v>
      </c>
      <c r="J73" s="188">
        <v>42765</v>
      </c>
      <c r="K73" s="191">
        <v>0</v>
      </c>
      <c r="L73" s="188">
        <v>42765</v>
      </c>
      <c r="M73" s="191">
        <v>0</v>
      </c>
      <c r="N73" s="191"/>
      <c r="O73" s="191"/>
      <c r="P73" s="187" t="s">
        <v>52</v>
      </c>
      <c r="Q73" s="191" t="s">
        <v>52</v>
      </c>
      <c r="R73" s="187"/>
      <c r="S73" s="191">
        <v>1</v>
      </c>
      <c r="T73" s="187" t="s">
        <v>56</v>
      </c>
      <c r="U73" s="187"/>
      <c r="V73" s="187"/>
    </row>
    <row r="74" spans="1:22" x14ac:dyDescent="0.25">
      <c r="A74" s="187" t="s">
        <v>51</v>
      </c>
      <c r="B74" s="187" t="s">
        <v>52</v>
      </c>
      <c r="C74" s="187">
        <v>2471</v>
      </c>
      <c r="D74" s="187" t="s">
        <v>46</v>
      </c>
      <c r="E74" s="187"/>
      <c r="F74" s="187" t="s">
        <v>63</v>
      </c>
      <c r="G74" s="187" t="s">
        <v>57</v>
      </c>
      <c r="H74" s="187" t="s">
        <v>55</v>
      </c>
      <c r="I74" s="188">
        <v>42765</v>
      </c>
      <c r="J74" s="188">
        <v>42765</v>
      </c>
      <c r="K74" s="191">
        <v>0</v>
      </c>
      <c r="L74" s="188">
        <v>42765</v>
      </c>
      <c r="M74" s="191">
        <v>0</v>
      </c>
      <c r="N74" s="191"/>
      <c r="O74" s="191"/>
      <c r="P74" s="187" t="s">
        <v>52</v>
      </c>
      <c r="Q74" s="191" t="s">
        <v>52</v>
      </c>
      <c r="R74" s="187"/>
      <c r="S74" s="191">
        <v>1</v>
      </c>
      <c r="T74" s="187"/>
      <c r="U74" s="187"/>
      <c r="V74" s="187" t="s">
        <v>62</v>
      </c>
    </row>
    <row r="75" spans="1:22" x14ac:dyDescent="0.25">
      <c r="A75" s="187" t="s">
        <v>51</v>
      </c>
      <c r="B75" s="187" t="s">
        <v>52</v>
      </c>
      <c r="C75" s="187">
        <v>2557</v>
      </c>
      <c r="D75" s="187" t="s">
        <v>46</v>
      </c>
      <c r="E75" s="187"/>
      <c r="F75" s="187" t="s">
        <v>53</v>
      </c>
      <c r="G75" s="187" t="s">
        <v>54</v>
      </c>
      <c r="H75" s="187" t="s">
        <v>55</v>
      </c>
      <c r="I75" s="188">
        <v>42765</v>
      </c>
      <c r="J75" s="188">
        <v>42765</v>
      </c>
      <c r="K75" s="191">
        <v>0</v>
      </c>
      <c r="L75" s="187" t="s">
        <v>52</v>
      </c>
      <c r="M75" s="191" t="s">
        <v>52</v>
      </c>
      <c r="N75" s="191"/>
      <c r="O75" s="191"/>
      <c r="P75" s="187" t="s">
        <v>52</v>
      </c>
      <c r="Q75" s="191" t="s">
        <v>52</v>
      </c>
      <c r="R75" s="187"/>
      <c r="S75" s="191">
        <v>1</v>
      </c>
      <c r="T75" s="187" t="s">
        <v>56</v>
      </c>
      <c r="U75" s="187"/>
      <c r="V75" s="187"/>
    </row>
    <row r="76" spans="1:22" x14ac:dyDescent="0.25">
      <c r="A76" s="187" t="s">
        <v>51</v>
      </c>
      <c r="B76" s="187" t="s">
        <v>52</v>
      </c>
      <c r="C76" s="187">
        <v>2582</v>
      </c>
      <c r="D76" s="187" t="s">
        <v>46</v>
      </c>
      <c r="E76" s="187"/>
      <c r="F76" s="187" t="s">
        <v>71</v>
      </c>
      <c r="G76" s="187" t="s">
        <v>54</v>
      </c>
      <c r="H76" s="187" t="s">
        <v>55</v>
      </c>
      <c r="I76" s="188">
        <v>42765</v>
      </c>
      <c r="J76" s="188">
        <v>42765</v>
      </c>
      <c r="K76" s="191">
        <v>0</v>
      </c>
      <c r="L76" s="188">
        <v>42765</v>
      </c>
      <c r="M76" s="191">
        <v>0</v>
      </c>
      <c r="N76" s="191"/>
      <c r="O76" s="191"/>
      <c r="P76" s="187" t="s">
        <v>52</v>
      </c>
      <c r="Q76" s="191" t="s">
        <v>52</v>
      </c>
      <c r="R76" s="187"/>
      <c r="S76" s="191">
        <v>1</v>
      </c>
      <c r="T76" s="187"/>
      <c r="U76" s="187"/>
      <c r="V76" s="187"/>
    </row>
    <row r="77" spans="1:22" x14ac:dyDescent="0.25">
      <c r="A77" s="187" t="s">
        <v>51</v>
      </c>
      <c r="B77" s="187" t="s">
        <v>52</v>
      </c>
      <c r="C77" s="187">
        <v>2357</v>
      </c>
      <c r="D77" s="187" t="s">
        <v>46</v>
      </c>
      <c r="E77" s="187"/>
      <c r="F77" s="187" t="s">
        <v>59</v>
      </c>
      <c r="G77" s="187" t="s">
        <v>57</v>
      </c>
      <c r="H77" s="187" t="s">
        <v>55</v>
      </c>
      <c r="I77" s="188">
        <v>42766</v>
      </c>
      <c r="J77" s="188">
        <v>42766</v>
      </c>
      <c r="K77" s="191">
        <v>0</v>
      </c>
      <c r="L77" s="188">
        <v>42766</v>
      </c>
      <c r="M77" s="191">
        <v>0</v>
      </c>
      <c r="N77" s="191"/>
      <c r="O77" s="191"/>
      <c r="P77" s="187" t="s">
        <v>52</v>
      </c>
      <c r="Q77" s="191" t="s">
        <v>52</v>
      </c>
      <c r="R77" s="187"/>
      <c r="S77" s="191">
        <v>0</v>
      </c>
      <c r="T77" s="187"/>
      <c r="U77" s="187"/>
      <c r="V77" s="187"/>
    </row>
    <row r="78" spans="1:22" x14ac:dyDescent="0.25">
      <c r="A78" s="187" t="s">
        <v>51</v>
      </c>
      <c r="B78" s="187" t="s">
        <v>52</v>
      </c>
      <c r="C78" s="187">
        <v>2531</v>
      </c>
      <c r="D78" s="187" t="s">
        <v>46</v>
      </c>
      <c r="E78" s="187"/>
      <c r="F78" s="187" t="s">
        <v>53</v>
      </c>
      <c r="G78" s="187" t="s">
        <v>54</v>
      </c>
      <c r="H78" s="187" t="s">
        <v>55</v>
      </c>
      <c r="I78" s="188">
        <v>42766</v>
      </c>
      <c r="J78" s="188">
        <v>42766</v>
      </c>
      <c r="K78" s="191">
        <v>0</v>
      </c>
      <c r="L78" s="187" t="s">
        <v>52</v>
      </c>
      <c r="M78" s="191" t="s">
        <v>52</v>
      </c>
      <c r="N78" s="191"/>
      <c r="O78" s="191"/>
      <c r="P78" s="187" t="s">
        <v>52</v>
      </c>
      <c r="Q78" s="191" t="s">
        <v>52</v>
      </c>
      <c r="R78" s="187"/>
      <c r="S78" s="191">
        <v>0</v>
      </c>
      <c r="T78" s="187"/>
      <c r="U78" s="187"/>
      <c r="V78" s="187"/>
    </row>
    <row r="79" spans="1:22" x14ac:dyDescent="0.25">
      <c r="A79" s="187" t="s">
        <v>51</v>
      </c>
      <c r="B79" s="187" t="s">
        <v>52</v>
      </c>
      <c r="C79" s="187">
        <v>361601</v>
      </c>
      <c r="D79" s="187" t="s">
        <v>46</v>
      </c>
      <c r="E79" s="187"/>
      <c r="F79" s="187" t="s">
        <v>53</v>
      </c>
      <c r="G79" s="187" t="s">
        <v>54</v>
      </c>
      <c r="H79" s="187" t="s">
        <v>55</v>
      </c>
      <c r="I79" s="188">
        <v>42766</v>
      </c>
      <c r="J79" s="188">
        <v>42766</v>
      </c>
      <c r="K79" s="191">
        <v>0</v>
      </c>
      <c r="L79" s="188">
        <v>42766</v>
      </c>
      <c r="M79" s="191">
        <v>0</v>
      </c>
      <c r="N79" s="191"/>
      <c r="O79" s="191"/>
      <c r="P79" s="187" t="s">
        <v>52</v>
      </c>
      <c r="Q79" s="191" t="s">
        <v>52</v>
      </c>
      <c r="R79" s="187"/>
      <c r="S79" s="191">
        <v>0</v>
      </c>
      <c r="T79" s="187"/>
      <c r="U79" s="187"/>
      <c r="V79" s="187"/>
    </row>
    <row r="80" spans="1:22" ht="30" x14ac:dyDescent="0.25">
      <c r="A80" s="187" t="s">
        <v>51</v>
      </c>
      <c r="B80" s="187" t="s">
        <v>52</v>
      </c>
      <c r="C80" s="187">
        <v>388779</v>
      </c>
      <c r="D80" s="187" t="s">
        <v>81</v>
      </c>
      <c r="E80" s="187"/>
      <c r="F80" s="187" t="s">
        <v>61</v>
      </c>
      <c r="G80" s="187" t="s">
        <v>57</v>
      </c>
      <c r="H80" s="187" t="s">
        <v>82</v>
      </c>
      <c r="I80" s="188">
        <v>42709</v>
      </c>
      <c r="J80" s="188">
        <v>42740</v>
      </c>
      <c r="K80" s="191">
        <v>31</v>
      </c>
      <c r="L80" s="188">
        <v>42740</v>
      </c>
      <c r="M80" s="191">
        <v>31</v>
      </c>
      <c r="N80" s="191"/>
      <c r="O80" s="191"/>
      <c r="P80" s="187" t="s">
        <v>52</v>
      </c>
      <c r="Q80" s="191" t="s">
        <v>52</v>
      </c>
      <c r="R80" s="187"/>
      <c r="S80" s="191">
        <v>57</v>
      </c>
      <c r="T80" s="187"/>
      <c r="U80" s="187"/>
      <c r="V80" s="187" t="s">
        <v>83</v>
      </c>
    </row>
    <row r="81" spans="1:22" x14ac:dyDescent="0.25">
      <c r="A81" s="187" t="s">
        <v>51</v>
      </c>
      <c r="B81" s="187" t="s">
        <v>52</v>
      </c>
      <c r="C81" s="187">
        <v>550609</v>
      </c>
      <c r="D81" s="187" t="s">
        <v>81</v>
      </c>
      <c r="E81" s="187"/>
      <c r="F81" s="187" t="s">
        <v>60</v>
      </c>
      <c r="G81" s="187" t="s">
        <v>54</v>
      </c>
      <c r="H81" s="187" t="s">
        <v>82</v>
      </c>
      <c r="I81" s="188">
        <v>42739</v>
      </c>
      <c r="J81" s="188">
        <v>42739</v>
      </c>
      <c r="K81" s="191">
        <v>0</v>
      </c>
      <c r="L81" s="188">
        <v>42739</v>
      </c>
      <c r="M81" s="191">
        <v>0</v>
      </c>
      <c r="N81" s="191"/>
      <c r="O81" s="191"/>
      <c r="P81" s="188">
        <v>42744</v>
      </c>
      <c r="Q81" s="191">
        <v>5</v>
      </c>
      <c r="R81" s="187"/>
      <c r="S81" s="191" t="s">
        <v>52</v>
      </c>
      <c r="T81" s="187"/>
      <c r="U81" s="187"/>
      <c r="V81" s="187" t="s">
        <v>62</v>
      </c>
    </row>
    <row r="82" spans="1:22" x14ac:dyDescent="0.25">
      <c r="A82" s="187" t="s">
        <v>51</v>
      </c>
      <c r="B82" s="187" t="s">
        <v>52</v>
      </c>
      <c r="C82" s="187">
        <v>550611</v>
      </c>
      <c r="D82" s="187" t="s">
        <v>81</v>
      </c>
      <c r="E82" s="187"/>
      <c r="F82" s="187" t="s">
        <v>53</v>
      </c>
      <c r="G82" s="187" t="s">
        <v>54</v>
      </c>
      <c r="H82" s="187" t="s">
        <v>82</v>
      </c>
      <c r="I82" s="188">
        <v>42744</v>
      </c>
      <c r="J82" s="188">
        <v>42744</v>
      </c>
      <c r="K82" s="191">
        <v>0</v>
      </c>
      <c r="L82" s="187" t="s">
        <v>52</v>
      </c>
      <c r="M82" s="191" t="s">
        <v>52</v>
      </c>
      <c r="N82" s="191"/>
      <c r="O82" s="191"/>
      <c r="P82" s="188">
        <v>42746</v>
      </c>
      <c r="Q82" s="191">
        <v>2</v>
      </c>
      <c r="R82" s="187" t="s">
        <v>56</v>
      </c>
      <c r="S82" s="191" t="s">
        <v>52</v>
      </c>
      <c r="T82" s="187"/>
      <c r="U82" s="187"/>
      <c r="V82" s="187" t="s">
        <v>62</v>
      </c>
    </row>
    <row r="83" spans="1:22" x14ac:dyDescent="0.25">
      <c r="A83" s="187" t="s">
        <v>51</v>
      </c>
      <c r="B83" s="187" t="s">
        <v>52</v>
      </c>
      <c r="C83" s="187">
        <v>550602</v>
      </c>
      <c r="D83" s="187" t="s">
        <v>81</v>
      </c>
      <c r="E83" s="187"/>
      <c r="F83" s="187" t="s">
        <v>59</v>
      </c>
      <c r="G83" s="187" t="s">
        <v>54</v>
      </c>
      <c r="H83" s="187" t="s">
        <v>82</v>
      </c>
      <c r="I83" s="188">
        <v>42745</v>
      </c>
      <c r="J83" s="188">
        <v>42746</v>
      </c>
      <c r="K83" s="191">
        <v>1</v>
      </c>
      <c r="L83" s="188">
        <v>42746</v>
      </c>
      <c r="M83" s="191">
        <v>1</v>
      </c>
      <c r="N83" s="191"/>
      <c r="O83" s="191"/>
      <c r="P83" s="188">
        <v>42759</v>
      </c>
      <c r="Q83" s="191">
        <v>14</v>
      </c>
      <c r="R83" s="187"/>
      <c r="S83" s="191" t="s">
        <v>52</v>
      </c>
      <c r="T83" s="187"/>
      <c r="U83" s="187"/>
      <c r="V83" s="187"/>
    </row>
    <row r="84" spans="1:22" x14ac:dyDescent="0.25">
      <c r="A84" s="187" t="s">
        <v>51</v>
      </c>
      <c r="B84" s="187" t="s">
        <v>52</v>
      </c>
      <c r="C84" s="187">
        <v>550330</v>
      </c>
      <c r="D84" s="187" t="s">
        <v>81</v>
      </c>
      <c r="E84" s="187"/>
      <c r="F84" s="187" t="s">
        <v>53</v>
      </c>
      <c r="G84" s="187" t="s">
        <v>54</v>
      </c>
      <c r="H84" s="187" t="s">
        <v>82</v>
      </c>
      <c r="I84" s="188">
        <v>42748</v>
      </c>
      <c r="J84" s="188">
        <v>42751</v>
      </c>
      <c r="K84" s="191">
        <v>3</v>
      </c>
      <c r="L84" s="187" t="s">
        <v>52</v>
      </c>
      <c r="M84" s="191" t="s">
        <v>52</v>
      </c>
      <c r="N84" s="191"/>
      <c r="O84" s="191"/>
      <c r="P84" s="188">
        <v>42760</v>
      </c>
      <c r="Q84" s="191">
        <v>12</v>
      </c>
      <c r="R84" s="187"/>
      <c r="S84" s="191" t="s">
        <v>52</v>
      </c>
      <c r="T84" s="187"/>
      <c r="U84" s="187"/>
      <c r="V84" s="187"/>
    </row>
    <row r="85" spans="1:22" x14ac:dyDescent="0.25">
      <c r="A85" s="187" t="s">
        <v>51</v>
      </c>
      <c r="B85" s="187" t="s">
        <v>52</v>
      </c>
      <c r="C85" s="187">
        <v>550623</v>
      </c>
      <c r="D85" s="187" t="s">
        <v>81</v>
      </c>
      <c r="E85" s="187"/>
      <c r="F85" s="187" t="s">
        <v>71</v>
      </c>
      <c r="G85" s="187" t="s">
        <v>54</v>
      </c>
      <c r="H85" s="187" t="s">
        <v>82</v>
      </c>
      <c r="I85" s="188">
        <v>42748</v>
      </c>
      <c r="J85" s="188">
        <v>42748</v>
      </c>
      <c r="K85" s="191">
        <v>0</v>
      </c>
      <c r="L85" s="188">
        <v>42748</v>
      </c>
      <c r="M85" s="191">
        <v>0</v>
      </c>
      <c r="N85" s="191"/>
      <c r="O85" s="191"/>
      <c r="P85" s="188">
        <v>42758</v>
      </c>
      <c r="Q85" s="191">
        <v>10</v>
      </c>
      <c r="R85" s="187"/>
      <c r="S85" s="191" t="s">
        <v>52</v>
      </c>
      <c r="T85" s="187"/>
      <c r="U85" s="187"/>
      <c r="V85" s="187"/>
    </row>
    <row r="86" spans="1:22" x14ac:dyDescent="0.25">
      <c r="A86" s="187" t="s">
        <v>51</v>
      </c>
      <c r="B86" s="187" t="s">
        <v>52</v>
      </c>
      <c r="C86" s="187">
        <v>550623</v>
      </c>
      <c r="D86" s="187" t="s">
        <v>81</v>
      </c>
      <c r="E86" s="187"/>
      <c r="F86" s="187" t="s">
        <v>71</v>
      </c>
      <c r="G86" s="187" t="s">
        <v>57</v>
      </c>
      <c r="H86" s="187" t="s">
        <v>82</v>
      </c>
      <c r="I86" s="188">
        <v>42752</v>
      </c>
      <c r="J86" s="188">
        <v>42752</v>
      </c>
      <c r="K86" s="191">
        <v>0</v>
      </c>
      <c r="L86" s="188">
        <v>42752</v>
      </c>
      <c r="M86" s="191">
        <v>0</v>
      </c>
      <c r="N86" s="191"/>
      <c r="O86" s="191"/>
      <c r="P86" s="188">
        <v>42758</v>
      </c>
      <c r="Q86" s="191">
        <v>6</v>
      </c>
      <c r="R86" s="187"/>
      <c r="S86" s="191" t="s">
        <v>52</v>
      </c>
      <c r="T86" s="187"/>
      <c r="U86" s="187"/>
      <c r="V86" s="187"/>
    </row>
    <row r="87" spans="1:22" x14ac:dyDescent="0.25">
      <c r="A87" s="187" t="s">
        <v>51</v>
      </c>
      <c r="B87" s="187" t="s">
        <v>52</v>
      </c>
      <c r="C87" s="187">
        <v>546417</v>
      </c>
      <c r="D87" s="187" t="s">
        <v>81</v>
      </c>
      <c r="E87" s="187"/>
      <c r="F87" s="187" t="s">
        <v>74</v>
      </c>
      <c r="G87" s="187" t="s">
        <v>54</v>
      </c>
      <c r="H87" s="187" t="s">
        <v>82</v>
      </c>
      <c r="I87" s="188">
        <v>42758</v>
      </c>
      <c r="J87" s="188">
        <v>42758</v>
      </c>
      <c r="K87" s="191">
        <v>0</v>
      </c>
      <c r="L87" s="188">
        <v>42758</v>
      </c>
      <c r="M87" s="191">
        <v>0</v>
      </c>
      <c r="N87" s="191"/>
      <c r="O87" s="191"/>
      <c r="P87" s="188">
        <v>42761</v>
      </c>
      <c r="Q87" s="191">
        <v>3</v>
      </c>
      <c r="R87" s="187"/>
      <c r="S87" s="191" t="s">
        <v>52</v>
      </c>
      <c r="T87" s="187"/>
      <c r="U87" s="187"/>
      <c r="V87" s="187"/>
    </row>
    <row r="88" spans="1:22" x14ac:dyDescent="0.25">
      <c r="A88" s="187" t="s">
        <v>51</v>
      </c>
      <c r="B88" s="187" t="s">
        <v>52</v>
      </c>
      <c r="C88" s="187">
        <v>550424</v>
      </c>
      <c r="D88" s="187" t="s">
        <v>81</v>
      </c>
      <c r="E88" s="187"/>
      <c r="F88" s="187" t="s">
        <v>68</v>
      </c>
      <c r="G88" s="187" t="s">
        <v>54</v>
      </c>
      <c r="H88" s="187" t="s">
        <v>82</v>
      </c>
      <c r="I88" s="188">
        <v>42758</v>
      </c>
      <c r="J88" s="188">
        <v>42758</v>
      </c>
      <c r="K88" s="191">
        <v>0</v>
      </c>
      <c r="L88" s="187" t="s">
        <v>52</v>
      </c>
      <c r="M88" s="191" t="s">
        <v>52</v>
      </c>
      <c r="N88" s="191"/>
      <c r="O88" s="191"/>
      <c r="P88" s="188">
        <v>42761</v>
      </c>
      <c r="Q88" s="191">
        <v>3</v>
      </c>
      <c r="R88" s="187" t="s">
        <v>56</v>
      </c>
      <c r="S88" s="191" t="s">
        <v>52</v>
      </c>
      <c r="T88" s="187"/>
      <c r="U88" s="187"/>
      <c r="V88" s="187"/>
    </row>
    <row r="89" spans="1:22" x14ac:dyDescent="0.25">
      <c r="A89" s="187" t="s">
        <v>51</v>
      </c>
      <c r="B89" s="187" t="s">
        <v>52</v>
      </c>
      <c r="C89" s="187">
        <v>885193</v>
      </c>
      <c r="D89" s="187" t="s">
        <v>81</v>
      </c>
      <c r="E89" s="187"/>
      <c r="F89" s="187" t="s">
        <v>74</v>
      </c>
      <c r="G89" s="187" t="s">
        <v>54</v>
      </c>
      <c r="H89" s="187" t="s">
        <v>82</v>
      </c>
      <c r="I89" s="188">
        <v>42766</v>
      </c>
      <c r="J89" s="187" t="s">
        <v>52</v>
      </c>
      <c r="K89" s="191" t="s">
        <v>52</v>
      </c>
      <c r="L89" s="187" t="s">
        <v>52</v>
      </c>
      <c r="M89" s="191" t="s">
        <v>52</v>
      </c>
      <c r="N89" s="191"/>
      <c r="O89" s="191"/>
      <c r="P89" s="187" t="s">
        <v>52</v>
      </c>
      <c r="Q89" s="191" t="s">
        <v>52</v>
      </c>
      <c r="R89" s="187" t="s">
        <v>56</v>
      </c>
      <c r="S89" s="191">
        <v>0</v>
      </c>
      <c r="T89" s="187"/>
      <c r="U89" s="187"/>
      <c r="V89" s="187"/>
    </row>
    <row r="97" spans="5:5" x14ac:dyDescent="0.25">
      <c r="E97" t="s">
        <v>44</v>
      </c>
    </row>
  </sheetData>
  <sortState ref="A2:V79">
    <sortCondition ref="I2:I79"/>
    <sortCondition ref="C2:C7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"/>
  <sheetViews>
    <sheetView workbookViewId="0">
      <selection activeCell="E7" sqref="E7"/>
    </sheetView>
  </sheetViews>
  <sheetFormatPr defaultColWidth="31.7109375" defaultRowHeight="15" x14ac:dyDescent="0.25"/>
  <cols>
    <col min="1" max="1" width="8.28515625" bestFit="1" customWidth="1"/>
    <col min="2" max="2" width="9.28515625" customWidth="1"/>
    <col min="3" max="3" width="11" bestFit="1" customWidth="1"/>
    <col min="4" max="4" width="10.42578125" bestFit="1" customWidth="1"/>
    <col min="5" max="5" width="10.42578125" customWidth="1"/>
    <col min="6" max="6" width="13.28515625" bestFit="1" customWidth="1"/>
    <col min="7" max="7" width="14.7109375" bestFit="1" customWidth="1"/>
    <col min="8" max="8" width="31.28515625" bestFit="1" customWidth="1"/>
    <col min="9" max="9" width="18.5703125" bestFit="1" customWidth="1"/>
    <col min="10" max="10" width="20.7109375" bestFit="1" customWidth="1"/>
    <col min="11" max="11" width="12.28515625" style="184" bestFit="1" customWidth="1"/>
    <col min="12" max="12" width="24.28515625" bestFit="1" customWidth="1"/>
    <col min="13" max="13" width="11.85546875" style="184" bestFit="1" customWidth="1"/>
    <col min="14" max="15" width="11.85546875" style="184" customWidth="1"/>
    <col min="16" max="16" width="16.7109375" bestFit="1" customWidth="1"/>
    <col min="17" max="17" width="13.5703125" style="184" bestFit="1" customWidth="1"/>
    <col min="18" max="18" width="13.42578125" bestFit="1" customWidth="1"/>
    <col min="19" max="19" width="12.140625" style="184" bestFit="1" customWidth="1"/>
    <col min="20" max="20" width="9.42578125" bestFit="1" customWidth="1"/>
    <col min="21" max="21" width="9.42578125" customWidth="1"/>
    <col min="22" max="22" width="29.7109375" bestFit="1" customWidth="1"/>
  </cols>
  <sheetData>
    <row r="1" spans="1:22" s="185" customFormat="1" ht="120" x14ac:dyDescent="0.25">
      <c r="A1" s="192" t="s">
        <v>47</v>
      </c>
      <c r="B1" s="193" t="s">
        <v>85</v>
      </c>
      <c r="C1" s="194" t="s">
        <v>86</v>
      </c>
      <c r="D1" s="192" t="s">
        <v>48</v>
      </c>
      <c r="E1" s="192" t="s">
        <v>87</v>
      </c>
      <c r="F1" s="192" t="s">
        <v>88</v>
      </c>
      <c r="G1" s="192" t="s">
        <v>49</v>
      </c>
      <c r="H1" s="194" t="s">
        <v>89</v>
      </c>
      <c r="I1" s="195" t="s">
        <v>90</v>
      </c>
      <c r="J1" s="196" t="s">
        <v>91</v>
      </c>
      <c r="K1" s="197" t="s">
        <v>92</v>
      </c>
      <c r="L1" s="196" t="s">
        <v>93</v>
      </c>
      <c r="M1" s="197" t="s">
        <v>94</v>
      </c>
      <c r="N1" s="196" t="s">
        <v>95</v>
      </c>
      <c r="O1" s="197" t="s">
        <v>96</v>
      </c>
      <c r="P1" s="195" t="s">
        <v>97</v>
      </c>
      <c r="Q1" s="197" t="s">
        <v>98</v>
      </c>
      <c r="R1" s="194" t="s">
        <v>99</v>
      </c>
      <c r="S1" s="197" t="s">
        <v>100</v>
      </c>
      <c r="T1" s="194" t="s">
        <v>101</v>
      </c>
      <c r="U1" s="198" t="s">
        <v>102</v>
      </c>
      <c r="V1" s="186" t="s">
        <v>50</v>
      </c>
    </row>
    <row r="2" spans="1:22" x14ac:dyDescent="0.25">
      <c r="A2" s="187" t="s">
        <v>51</v>
      </c>
      <c r="B2" s="187" t="s">
        <v>52</v>
      </c>
      <c r="C2" s="187">
        <v>388779</v>
      </c>
      <c r="D2" s="187" t="s">
        <v>81</v>
      </c>
      <c r="E2" s="187"/>
      <c r="F2" s="187" t="s">
        <v>61</v>
      </c>
      <c r="G2" s="187" t="s">
        <v>57</v>
      </c>
      <c r="H2" s="187" t="s">
        <v>82</v>
      </c>
      <c r="I2" s="188">
        <v>42709</v>
      </c>
      <c r="J2" s="188">
        <v>42740</v>
      </c>
      <c r="K2" s="191">
        <v>31</v>
      </c>
      <c r="L2" s="188">
        <v>42740</v>
      </c>
      <c r="M2" s="191">
        <v>31</v>
      </c>
      <c r="N2" s="191"/>
      <c r="O2" s="191"/>
      <c r="P2" s="187" t="s">
        <v>52</v>
      </c>
      <c r="Q2" s="191" t="s">
        <v>52</v>
      </c>
      <c r="R2" s="187"/>
      <c r="S2" s="191">
        <v>57</v>
      </c>
      <c r="T2" s="187"/>
      <c r="U2" s="187"/>
      <c r="V2" s="187" t="s">
        <v>83</v>
      </c>
    </row>
    <row r="3" spans="1:22" x14ac:dyDescent="0.25">
      <c r="A3" s="187" t="s">
        <v>51</v>
      </c>
      <c r="B3" s="187" t="s">
        <v>52</v>
      </c>
      <c r="C3" s="187">
        <v>550609</v>
      </c>
      <c r="D3" s="187" t="s">
        <v>81</v>
      </c>
      <c r="E3" s="187"/>
      <c r="F3" s="187" t="s">
        <v>60</v>
      </c>
      <c r="G3" s="187" t="s">
        <v>54</v>
      </c>
      <c r="H3" s="187" t="s">
        <v>82</v>
      </c>
      <c r="I3" s="188">
        <v>42739</v>
      </c>
      <c r="J3" s="188">
        <v>42739</v>
      </c>
      <c r="K3" s="191">
        <v>0</v>
      </c>
      <c r="L3" s="188">
        <v>42739</v>
      </c>
      <c r="M3" s="191">
        <v>0</v>
      </c>
      <c r="N3" s="191"/>
      <c r="O3" s="191"/>
      <c r="P3" s="188">
        <v>42744</v>
      </c>
      <c r="Q3" s="191">
        <v>5</v>
      </c>
      <c r="R3" s="187"/>
      <c r="S3" s="191" t="s">
        <v>52</v>
      </c>
      <c r="T3" s="187"/>
      <c r="U3" s="187"/>
      <c r="V3" s="187" t="s">
        <v>62</v>
      </c>
    </row>
    <row r="4" spans="1:22" x14ac:dyDescent="0.25">
      <c r="A4" s="187" t="s">
        <v>51</v>
      </c>
      <c r="B4" s="187" t="s">
        <v>52</v>
      </c>
      <c r="C4" s="187">
        <v>550611</v>
      </c>
      <c r="D4" s="187" t="s">
        <v>81</v>
      </c>
      <c r="E4" s="187"/>
      <c r="F4" s="187" t="s">
        <v>53</v>
      </c>
      <c r="G4" s="187" t="s">
        <v>54</v>
      </c>
      <c r="H4" s="187" t="s">
        <v>82</v>
      </c>
      <c r="I4" s="188">
        <v>42744</v>
      </c>
      <c r="J4" s="188">
        <v>42744</v>
      </c>
      <c r="K4" s="191">
        <v>0</v>
      </c>
      <c r="L4" s="187" t="s">
        <v>52</v>
      </c>
      <c r="M4" s="191" t="s">
        <v>52</v>
      </c>
      <c r="N4" s="191"/>
      <c r="O4" s="191"/>
      <c r="P4" s="188">
        <v>42746</v>
      </c>
      <c r="Q4" s="191">
        <v>2</v>
      </c>
      <c r="R4" s="187" t="s">
        <v>56</v>
      </c>
      <c r="S4" s="191" t="s">
        <v>52</v>
      </c>
      <c r="T4" s="187"/>
      <c r="U4" s="187"/>
      <c r="V4" s="187" t="s">
        <v>62</v>
      </c>
    </row>
    <row r="5" spans="1:22" x14ac:dyDescent="0.25">
      <c r="A5" s="187" t="s">
        <v>51</v>
      </c>
      <c r="B5" s="187" t="s">
        <v>52</v>
      </c>
      <c r="C5" s="187">
        <v>550602</v>
      </c>
      <c r="D5" s="187" t="s">
        <v>81</v>
      </c>
      <c r="E5" s="187"/>
      <c r="F5" s="187" t="s">
        <v>59</v>
      </c>
      <c r="G5" s="187" t="s">
        <v>54</v>
      </c>
      <c r="H5" s="187" t="s">
        <v>82</v>
      </c>
      <c r="I5" s="188">
        <v>42745</v>
      </c>
      <c r="J5" s="188">
        <v>42746</v>
      </c>
      <c r="K5" s="191">
        <v>1</v>
      </c>
      <c r="L5" s="188">
        <v>42746</v>
      </c>
      <c r="M5" s="191">
        <v>1</v>
      </c>
      <c r="N5" s="191"/>
      <c r="O5" s="191"/>
      <c r="P5" s="188">
        <v>42759</v>
      </c>
      <c r="Q5" s="191">
        <v>14</v>
      </c>
      <c r="R5" s="187"/>
      <c r="S5" s="191" t="s">
        <v>52</v>
      </c>
      <c r="T5" s="187"/>
      <c r="U5" s="187"/>
      <c r="V5" s="187"/>
    </row>
    <row r="6" spans="1:22" x14ac:dyDescent="0.25">
      <c r="A6" s="187" t="s">
        <v>51</v>
      </c>
      <c r="B6" s="187" t="s">
        <v>52</v>
      </c>
      <c r="C6" s="187">
        <v>550330</v>
      </c>
      <c r="D6" s="187" t="s">
        <v>81</v>
      </c>
      <c r="E6" s="187"/>
      <c r="F6" s="187" t="s">
        <v>53</v>
      </c>
      <c r="G6" s="187" t="s">
        <v>54</v>
      </c>
      <c r="H6" s="187" t="s">
        <v>82</v>
      </c>
      <c r="I6" s="188">
        <v>42748</v>
      </c>
      <c r="J6" s="188">
        <v>42751</v>
      </c>
      <c r="K6" s="191">
        <v>3</v>
      </c>
      <c r="L6" s="187" t="s">
        <v>52</v>
      </c>
      <c r="M6" s="191" t="s">
        <v>52</v>
      </c>
      <c r="N6" s="191"/>
      <c r="O6" s="191"/>
      <c r="P6" s="188">
        <v>42760</v>
      </c>
      <c r="Q6" s="191">
        <v>12</v>
      </c>
      <c r="R6" s="187"/>
      <c r="S6" s="191" t="s">
        <v>52</v>
      </c>
      <c r="T6" s="187"/>
      <c r="U6" s="187"/>
      <c r="V6" s="187"/>
    </row>
    <row r="7" spans="1:22" x14ac:dyDescent="0.25">
      <c r="A7" s="187" t="s">
        <v>51</v>
      </c>
      <c r="B7" s="187" t="s">
        <v>52</v>
      </c>
      <c r="C7" s="187">
        <v>550623</v>
      </c>
      <c r="D7" s="187" t="s">
        <v>81</v>
      </c>
      <c r="E7" s="187"/>
      <c r="F7" s="187" t="s">
        <v>71</v>
      </c>
      <c r="G7" s="187" t="s">
        <v>54</v>
      </c>
      <c r="H7" s="187" t="s">
        <v>82</v>
      </c>
      <c r="I7" s="188">
        <v>42748</v>
      </c>
      <c r="J7" s="188">
        <v>42748</v>
      </c>
      <c r="K7" s="191">
        <v>0</v>
      </c>
      <c r="L7" s="188">
        <v>42748</v>
      </c>
      <c r="M7" s="191">
        <v>0</v>
      </c>
      <c r="N7" s="191"/>
      <c r="O7" s="191"/>
      <c r="P7" s="188">
        <v>42758</v>
      </c>
      <c r="Q7" s="191">
        <v>10</v>
      </c>
      <c r="R7" s="187"/>
      <c r="S7" s="191" t="s">
        <v>52</v>
      </c>
      <c r="T7" s="187"/>
      <c r="U7" s="187"/>
      <c r="V7" s="187"/>
    </row>
    <row r="8" spans="1:22" x14ac:dyDescent="0.25">
      <c r="A8" s="187" t="s">
        <v>51</v>
      </c>
      <c r="B8" s="187" t="s">
        <v>52</v>
      </c>
      <c r="C8" s="187">
        <v>550623</v>
      </c>
      <c r="D8" s="187" t="s">
        <v>81</v>
      </c>
      <c r="E8" s="187"/>
      <c r="F8" s="187" t="s">
        <v>71</v>
      </c>
      <c r="G8" s="187" t="s">
        <v>57</v>
      </c>
      <c r="H8" s="187" t="s">
        <v>82</v>
      </c>
      <c r="I8" s="188">
        <v>42752</v>
      </c>
      <c r="J8" s="188">
        <v>42752</v>
      </c>
      <c r="K8" s="191">
        <v>0</v>
      </c>
      <c r="L8" s="188">
        <v>42752</v>
      </c>
      <c r="M8" s="191">
        <v>0</v>
      </c>
      <c r="N8" s="191"/>
      <c r="O8" s="191"/>
      <c r="P8" s="188">
        <v>42758</v>
      </c>
      <c r="Q8" s="191">
        <v>6</v>
      </c>
      <c r="R8" s="187"/>
      <c r="S8" s="191" t="s">
        <v>52</v>
      </c>
      <c r="T8" s="187"/>
      <c r="U8" s="187"/>
      <c r="V8" s="187"/>
    </row>
    <row r="9" spans="1:22" x14ac:dyDescent="0.25">
      <c r="A9" s="187" t="s">
        <v>51</v>
      </c>
      <c r="B9" s="187" t="s">
        <v>52</v>
      </c>
      <c r="C9" s="187">
        <v>546417</v>
      </c>
      <c r="D9" s="187" t="s">
        <v>81</v>
      </c>
      <c r="E9" s="187"/>
      <c r="F9" s="187" t="s">
        <v>74</v>
      </c>
      <c r="G9" s="187" t="s">
        <v>54</v>
      </c>
      <c r="H9" s="187" t="s">
        <v>82</v>
      </c>
      <c r="I9" s="188">
        <v>42758</v>
      </c>
      <c r="J9" s="188">
        <v>42758</v>
      </c>
      <c r="K9" s="191">
        <v>0</v>
      </c>
      <c r="L9" s="188">
        <v>42758</v>
      </c>
      <c r="M9" s="191">
        <v>0</v>
      </c>
      <c r="N9" s="191"/>
      <c r="O9" s="191"/>
      <c r="P9" s="188">
        <v>42761</v>
      </c>
      <c r="Q9" s="191">
        <v>3</v>
      </c>
      <c r="R9" s="187"/>
      <c r="S9" s="191" t="s">
        <v>52</v>
      </c>
      <c r="T9" s="187"/>
      <c r="U9" s="187"/>
      <c r="V9" s="187"/>
    </row>
    <row r="10" spans="1:22" x14ac:dyDescent="0.25">
      <c r="A10" s="187" t="s">
        <v>51</v>
      </c>
      <c r="B10" s="187" t="s">
        <v>52</v>
      </c>
      <c r="C10" s="187">
        <v>550424</v>
      </c>
      <c r="D10" s="187" t="s">
        <v>81</v>
      </c>
      <c r="E10" s="187"/>
      <c r="F10" s="187" t="s">
        <v>68</v>
      </c>
      <c r="G10" s="187" t="s">
        <v>54</v>
      </c>
      <c r="H10" s="187" t="s">
        <v>82</v>
      </c>
      <c r="I10" s="188">
        <v>42758</v>
      </c>
      <c r="J10" s="188">
        <v>42758</v>
      </c>
      <c r="K10" s="191">
        <v>0</v>
      </c>
      <c r="L10" s="187" t="s">
        <v>52</v>
      </c>
      <c r="M10" s="191" t="s">
        <v>52</v>
      </c>
      <c r="N10" s="191"/>
      <c r="O10" s="191"/>
      <c r="P10" s="188">
        <v>42761</v>
      </c>
      <c r="Q10" s="191">
        <v>3</v>
      </c>
      <c r="R10" s="187" t="s">
        <v>56</v>
      </c>
      <c r="S10" s="191" t="s">
        <v>52</v>
      </c>
      <c r="T10" s="187"/>
      <c r="U10" s="187"/>
      <c r="V10" s="187"/>
    </row>
    <row r="11" spans="1:22" x14ac:dyDescent="0.25">
      <c r="A11" s="187" t="s">
        <v>51</v>
      </c>
      <c r="B11" s="187" t="s">
        <v>52</v>
      </c>
      <c r="C11" s="187">
        <v>885193</v>
      </c>
      <c r="D11" s="187" t="s">
        <v>81</v>
      </c>
      <c r="E11" s="187"/>
      <c r="F11" s="187" t="s">
        <v>74</v>
      </c>
      <c r="G11" s="187" t="s">
        <v>54</v>
      </c>
      <c r="H11" s="187" t="s">
        <v>82</v>
      </c>
      <c r="I11" s="188">
        <v>42766</v>
      </c>
      <c r="J11" s="187" t="s">
        <v>52</v>
      </c>
      <c r="K11" s="191" t="s">
        <v>52</v>
      </c>
      <c r="L11" s="187" t="s">
        <v>52</v>
      </c>
      <c r="M11" s="191" t="s">
        <v>52</v>
      </c>
      <c r="N11" s="191"/>
      <c r="O11" s="191"/>
      <c r="P11" s="187" t="s">
        <v>52</v>
      </c>
      <c r="Q11" s="191" t="s">
        <v>52</v>
      </c>
      <c r="R11" s="187" t="s">
        <v>56</v>
      </c>
      <c r="S11" s="191">
        <v>0</v>
      </c>
      <c r="T11" s="187"/>
      <c r="U11" s="187"/>
      <c r="V11" s="187"/>
    </row>
    <row r="23" spans="6:6" x14ac:dyDescent="0.25">
      <c r="F23" t="s">
        <v>44</v>
      </c>
    </row>
  </sheetData>
  <sortState ref="A2:V11">
    <sortCondition ref="I2:I11"/>
    <sortCondition ref="C2:C1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6"/>
  <sheetViews>
    <sheetView zoomScaleNormal="100" workbookViewId="0">
      <selection activeCell="F1" sqref="F1"/>
    </sheetView>
  </sheetViews>
  <sheetFormatPr defaultColWidth="31.85546875" defaultRowHeight="15" x14ac:dyDescent="0.25"/>
  <cols>
    <col min="1" max="1" width="11.42578125" customWidth="1"/>
    <col min="2" max="2" width="10.85546875" style="184" customWidth="1"/>
    <col min="3" max="3" width="10.42578125" bestFit="1" customWidth="1"/>
    <col min="4" max="4" width="30.42578125" customWidth="1"/>
    <col min="5" max="5" width="24" customWidth="1"/>
    <col min="6" max="6" width="28.28515625" customWidth="1"/>
    <col min="7" max="7" width="21.5703125" customWidth="1"/>
    <col min="8" max="8" width="17.42578125" bestFit="1" customWidth="1"/>
    <col min="9" max="9" width="19.5703125" customWidth="1"/>
    <col min="10" max="10" width="31.85546875" style="184" customWidth="1"/>
    <col min="11" max="11" width="23.140625" customWidth="1"/>
    <col min="12" max="12" width="26.140625" style="184" customWidth="1"/>
    <col min="13" max="13" width="31" customWidth="1"/>
    <col min="14" max="14" width="31" style="184" customWidth="1"/>
    <col min="15" max="15" width="16.140625" bestFit="1" customWidth="1"/>
    <col min="16" max="16" width="28.7109375" style="184" bestFit="1" customWidth="1"/>
    <col min="17" max="17" width="47.85546875" customWidth="1"/>
    <col min="18" max="18" width="31.42578125" style="184" bestFit="1" customWidth="1"/>
    <col min="20" max="20" width="31.140625" bestFit="1" customWidth="1"/>
    <col min="21" max="21" width="34.5703125" customWidth="1"/>
  </cols>
  <sheetData>
    <row r="1" spans="1:21" ht="16.5" customHeight="1" x14ac:dyDescent="0.25">
      <c r="A1" s="1" t="s">
        <v>204</v>
      </c>
    </row>
    <row r="2" spans="1:21" s="185" customFormat="1" ht="61.5" customHeight="1" x14ac:dyDescent="0.25">
      <c r="A2" s="192" t="s">
        <v>47</v>
      </c>
      <c r="B2" s="193" t="s">
        <v>85</v>
      </c>
      <c r="C2" s="192" t="s">
        <v>48</v>
      </c>
      <c r="D2" s="192" t="s">
        <v>87</v>
      </c>
      <c r="E2" s="192" t="s">
        <v>88</v>
      </c>
      <c r="F2" s="192" t="s">
        <v>49</v>
      </c>
      <c r="G2" s="194" t="s">
        <v>89</v>
      </c>
      <c r="H2" s="195" t="s">
        <v>90</v>
      </c>
      <c r="I2" s="196" t="s">
        <v>91</v>
      </c>
      <c r="J2" s="197" t="s">
        <v>92</v>
      </c>
      <c r="K2" s="196" t="s">
        <v>93</v>
      </c>
      <c r="L2" s="197" t="s">
        <v>94</v>
      </c>
      <c r="M2" s="196" t="s">
        <v>95</v>
      </c>
      <c r="N2" s="197" t="s">
        <v>96</v>
      </c>
      <c r="O2" s="195" t="s">
        <v>97</v>
      </c>
      <c r="P2" s="197" t="s">
        <v>98</v>
      </c>
      <c r="Q2" s="194" t="s">
        <v>99</v>
      </c>
      <c r="R2" s="197" t="s">
        <v>100</v>
      </c>
      <c r="S2" s="194" t="s">
        <v>101</v>
      </c>
      <c r="T2" s="198" t="s">
        <v>102</v>
      </c>
      <c r="U2" s="186" t="s">
        <v>50</v>
      </c>
    </row>
    <row r="3" spans="1:21" s="157" customFormat="1" x14ac:dyDescent="0.25">
      <c r="A3" s="214" t="s">
        <v>103</v>
      </c>
      <c r="B3" s="210">
        <v>7733</v>
      </c>
      <c r="C3" s="214" t="s">
        <v>81</v>
      </c>
      <c r="D3" s="214" t="s">
        <v>187</v>
      </c>
      <c r="E3" s="214" t="s">
        <v>105</v>
      </c>
      <c r="F3" s="214" t="s">
        <v>188</v>
      </c>
      <c r="G3" s="214" t="s">
        <v>189</v>
      </c>
      <c r="H3" s="215">
        <v>42660</v>
      </c>
      <c r="I3" s="215">
        <v>42660</v>
      </c>
      <c r="J3" s="210">
        <v>0</v>
      </c>
      <c r="K3" s="215">
        <v>42660</v>
      </c>
      <c r="L3" s="210">
        <v>0</v>
      </c>
      <c r="M3" s="215">
        <v>42741</v>
      </c>
      <c r="N3" s="210">
        <v>81</v>
      </c>
      <c r="O3" s="215">
        <v>42744</v>
      </c>
      <c r="P3" s="210">
        <v>84</v>
      </c>
      <c r="Q3" s="214" t="s">
        <v>111</v>
      </c>
      <c r="R3" s="210" t="s">
        <v>52</v>
      </c>
      <c r="S3" s="214"/>
      <c r="T3" s="214" t="s">
        <v>190</v>
      </c>
      <c r="U3" s="214"/>
    </row>
    <row r="4" spans="1:21" s="157" customFormat="1" x14ac:dyDescent="0.25">
      <c r="A4" s="214" t="s">
        <v>103</v>
      </c>
      <c r="B4" s="210">
        <v>8111</v>
      </c>
      <c r="C4" s="214" t="s">
        <v>46</v>
      </c>
      <c r="D4" s="214" t="s">
        <v>104</v>
      </c>
      <c r="E4" s="214" t="s">
        <v>142</v>
      </c>
      <c r="F4" s="214" t="s">
        <v>54</v>
      </c>
      <c r="G4" s="214" t="s">
        <v>106</v>
      </c>
      <c r="H4" s="215">
        <v>42677</v>
      </c>
      <c r="I4" s="215">
        <v>42702</v>
      </c>
      <c r="J4" s="210">
        <v>25</v>
      </c>
      <c r="K4" s="215">
        <v>42702</v>
      </c>
      <c r="L4" s="210">
        <v>25</v>
      </c>
      <c r="M4" s="214" t="s">
        <v>107</v>
      </c>
      <c r="N4" s="210" t="s">
        <v>107</v>
      </c>
      <c r="O4" s="215">
        <v>42747</v>
      </c>
      <c r="P4" s="210">
        <v>70</v>
      </c>
      <c r="Q4" s="214" t="s">
        <v>111</v>
      </c>
      <c r="R4" s="210" t="s">
        <v>52</v>
      </c>
      <c r="S4" s="214"/>
      <c r="T4" s="214" t="s">
        <v>144</v>
      </c>
      <c r="U4" s="214"/>
    </row>
    <row r="5" spans="1:21" s="157" customFormat="1" x14ac:dyDescent="0.25">
      <c r="A5" s="214" t="s">
        <v>103</v>
      </c>
      <c r="B5" s="210">
        <v>8455</v>
      </c>
      <c r="C5" s="214" t="s">
        <v>81</v>
      </c>
      <c r="D5" s="214" t="s">
        <v>187</v>
      </c>
      <c r="E5" s="214" t="s">
        <v>173</v>
      </c>
      <c r="F5" s="214" t="s">
        <v>188</v>
      </c>
      <c r="G5" s="214" t="s">
        <v>189</v>
      </c>
      <c r="H5" s="215">
        <v>42705</v>
      </c>
      <c r="I5" s="215">
        <v>42723</v>
      </c>
      <c r="J5" s="210">
        <v>18</v>
      </c>
      <c r="K5" s="215">
        <v>42723</v>
      </c>
      <c r="L5" s="210">
        <v>18</v>
      </c>
      <c r="M5" s="215">
        <v>42739</v>
      </c>
      <c r="N5" s="210">
        <v>34</v>
      </c>
      <c r="O5" s="215">
        <v>42740</v>
      </c>
      <c r="P5" s="210">
        <v>35</v>
      </c>
      <c r="Q5" s="214" t="s">
        <v>111</v>
      </c>
      <c r="R5" s="210" t="s">
        <v>52</v>
      </c>
      <c r="S5" s="214"/>
      <c r="T5" s="214" t="s">
        <v>190</v>
      </c>
      <c r="U5" s="214"/>
    </row>
    <row r="6" spans="1:21" s="157" customFormat="1" x14ac:dyDescent="0.25">
      <c r="A6" s="214" t="s">
        <v>103</v>
      </c>
      <c r="B6" s="210">
        <v>8468</v>
      </c>
      <c r="C6" s="214" t="s">
        <v>81</v>
      </c>
      <c r="D6" s="214" t="s">
        <v>187</v>
      </c>
      <c r="E6" s="214" t="s">
        <v>105</v>
      </c>
      <c r="F6" s="214" t="s">
        <v>191</v>
      </c>
      <c r="G6" s="214" t="s">
        <v>189</v>
      </c>
      <c r="H6" s="215">
        <v>42706</v>
      </c>
      <c r="I6" s="215">
        <v>42706</v>
      </c>
      <c r="J6" s="210">
        <v>0</v>
      </c>
      <c r="K6" s="215">
        <v>42706</v>
      </c>
      <c r="L6" s="210">
        <v>0</v>
      </c>
      <c r="M6" s="215">
        <v>42741</v>
      </c>
      <c r="N6" s="210">
        <v>35</v>
      </c>
      <c r="O6" s="215">
        <v>42744</v>
      </c>
      <c r="P6" s="210">
        <v>38</v>
      </c>
      <c r="Q6" s="214" t="s">
        <v>111</v>
      </c>
      <c r="R6" s="210" t="s">
        <v>52</v>
      </c>
      <c r="S6" s="214"/>
      <c r="T6" s="214" t="s">
        <v>190</v>
      </c>
      <c r="U6" s="214"/>
    </row>
    <row r="7" spans="1:21" s="157" customFormat="1" x14ac:dyDescent="0.25">
      <c r="A7" s="214" t="s">
        <v>103</v>
      </c>
      <c r="B7" s="210">
        <v>8521</v>
      </c>
      <c r="C7" s="214" t="s">
        <v>81</v>
      </c>
      <c r="D7" s="214" t="s">
        <v>187</v>
      </c>
      <c r="E7" s="214" t="s">
        <v>140</v>
      </c>
      <c r="F7" s="214" t="s">
        <v>188</v>
      </c>
      <c r="G7" s="214" t="s">
        <v>189</v>
      </c>
      <c r="H7" s="215">
        <v>42712</v>
      </c>
      <c r="I7" s="215">
        <v>42712</v>
      </c>
      <c r="J7" s="210">
        <v>0</v>
      </c>
      <c r="K7" s="215">
        <v>42712</v>
      </c>
      <c r="L7" s="210">
        <v>0</v>
      </c>
      <c r="M7" s="215">
        <v>42734</v>
      </c>
      <c r="N7" s="210">
        <v>22</v>
      </c>
      <c r="O7" s="215">
        <v>42738</v>
      </c>
      <c r="P7" s="210">
        <v>26</v>
      </c>
      <c r="Q7" s="214" t="s">
        <v>111</v>
      </c>
      <c r="R7" s="210" t="s">
        <v>52</v>
      </c>
      <c r="S7" s="214"/>
      <c r="T7" s="214" t="s">
        <v>190</v>
      </c>
      <c r="U7" s="214"/>
    </row>
    <row r="8" spans="1:21" s="157" customFormat="1" ht="30" x14ac:dyDescent="0.25">
      <c r="A8" s="214" t="s">
        <v>103</v>
      </c>
      <c r="B8" s="210">
        <v>8531</v>
      </c>
      <c r="C8" s="214" t="s">
        <v>46</v>
      </c>
      <c r="D8" s="214" t="s">
        <v>104</v>
      </c>
      <c r="E8" s="214" t="s">
        <v>130</v>
      </c>
      <c r="F8" s="214" t="s">
        <v>54</v>
      </c>
      <c r="G8" s="214" t="s">
        <v>106</v>
      </c>
      <c r="H8" s="215">
        <v>42716</v>
      </c>
      <c r="I8" s="215">
        <v>42716</v>
      </c>
      <c r="J8" s="210">
        <v>0</v>
      </c>
      <c r="K8" s="215">
        <v>42716</v>
      </c>
      <c r="L8" s="210">
        <v>0</v>
      </c>
      <c r="M8" s="214" t="s">
        <v>107</v>
      </c>
      <c r="N8" s="210" t="s">
        <v>107</v>
      </c>
      <c r="O8" s="215">
        <v>42739</v>
      </c>
      <c r="P8" s="210">
        <v>23</v>
      </c>
      <c r="Q8" s="214" t="s">
        <v>155</v>
      </c>
      <c r="R8" s="210" t="s">
        <v>52</v>
      </c>
      <c r="S8" s="214"/>
      <c r="T8" s="214" t="s">
        <v>131</v>
      </c>
      <c r="U8" s="214"/>
    </row>
    <row r="9" spans="1:21" s="157" customFormat="1" ht="45" x14ac:dyDescent="0.25">
      <c r="A9" s="214" t="s">
        <v>103</v>
      </c>
      <c r="B9" s="210">
        <v>8540</v>
      </c>
      <c r="C9" s="214" t="s">
        <v>46</v>
      </c>
      <c r="D9" s="214" t="s">
        <v>104</v>
      </c>
      <c r="E9" s="214" t="s">
        <v>122</v>
      </c>
      <c r="F9" s="214" t="s">
        <v>54</v>
      </c>
      <c r="G9" s="214" t="s">
        <v>106</v>
      </c>
      <c r="H9" s="215">
        <v>42716</v>
      </c>
      <c r="I9" s="215">
        <v>42716</v>
      </c>
      <c r="J9" s="210">
        <v>0</v>
      </c>
      <c r="K9" s="215">
        <v>42717</v>
      </c>
      <c r="L9" s="210">
        <v>1</v>
      </c>
      <c r="M9" s="214" t="s">
        <v>107</v>
      </c>
      <c r="N9" s="210" t="s">
        <v>107</v>
      </c>
      <c r="O9" s="215">
        <v>42745</v>
      </c>
      <c r="P9" s="210">
        <v>29</v>
      </c>
      <c r="Q9" s="214" t="s">
        <v>169</v>
      </c>
      <c r="R9" s="210" t="s">
        <v>52</v>
      </c>
      <c r="S9" s="214"/>
      <c r="T9" s="214" t="s">
        <v>124</v>
      </c>
      <c r="U9" s="214"/>
    </row>
    <row r="10" spans="1:21" s="157" customFormat="1" ht="30" x14ac:dyDescent="0.25">
      <c r="A10" s="214" t="s">
        <v>103</v>
      </c>
      <c r="B10" s="210">
        <v>8547</v>
      </c>
      <c r="C10" s="214" t="s">
        <v>46</v>
      </c>
      <c r="D10" s="214" t="s">
        <v>104</v>
      </c>
      <c r="E10" s="214" t="s">
        <v>122</v>
      </c>
      <c r="F10" s="214" t="s">
        <v>54</v>
      </c>
      <c r="G10" s="214" t="s">
        <v>106</v>
      </c>
      <c r="H10" s="215">
        <v>42717</v>
      </c>
      <c r="I10" s="215">
        <v>42717</v>
      </c>
      <c r="J10" s="210">
        <v>0</v>
      </c>
      <c r="K10" s="215">
        <v>42717</v>
      </c>
      <c r="L10" s="210">
        <v>0</v>
      </c>
      <c r="M10" s="214" t="s">
        <v>107</v>
      </c>
      <c r="N10" s="210" t="s">
        <v>107</v>
      </c>
      <c r="O10" s="215">
        <v>42738</v>
      </c>
      <c r="P10" s="210">
        <v>21</v>
      </c>
      <c r="Q10" s="214" t="s">
        <v>161</v>
      </c>
      <c r="R10" s="210" t="s">
        <v>52</v>
      </c>
      <c r="S10" s="214"/>
      <c r="T10" s="214" t="s">
        <v>124</v>
      </c>
      <c r="U10" s="214"/>
    </row>
    <row r="11" spans="1:21" s="157" customFormat="1" x14ac:dyDescent="0.25">
      <c r="A11" s="214" t="s">
        <v>103</v>
      </c>
      <c r="B11" s="210">
        <v>8548</v>
      </c>
      <c r="C11" s="214" t="s">
        <v>46</v>
      </c>
      <c r="D11" s="214" t="s">
        <v>104</v>
      </c>
      <c r="E11" s="214" t="s">
        <v>122</v>
      </c>
      <c r="F11" s="214" t="s">
        <v>54</v>
      </c>
      <c r="G11" s="214" t="s">
        <v>106</v>
      </c>
      <c r="H11" s="215">
        <v>42717</v>
      </c>
      <c r="I11" s="215">
        <v>42717</v>
      </c>
      <c r="J11" s="210">
        <v>0</v>
      </c>
      <c r="K11" s="215">
        <v>42717</v>
      </c>
      <c r="L11" s="210">
        <v>0</v>
      </c>
      <c r="M11" s="214" t="s">
        <v>107</v>
      </c>
      <c r="N11" s="210" t="s">
        <v>107</v>
      </c>
      <c r="O11" s="215">
        <v>42738</v>
      </c>
      <c r="P11" s="210">
        <v>21</v>
      </c>
      <c r="Q11" s="214" t="s">
        <v>123</v>
      </c>
      <c r="R11" s="210" t="s">
        <v>52</v>
      </c>
      <c r="S11" s="214"/>
      <c r="T11" s="214" t="s">
        <v>124</v>
      </c>
      <c r="U11" s="214"/>
    </row>
    <row r="12" spans="1:21" s="157" customFormat="1" ht="30" x14ac:dyDescent="0.25">
      <c r="A12" s="214" t="s">
        <v>103</v>
      </c>
      <c r="B12" s="210">
        <v>8552</v>
      </c>
      <c r="C12" s="214" t="s">
        <v>46</v>
      </c>
      <c r="D12" s="214" t="s">
        <v>104</v>
      </c>
      <c r="E12" s="214" t="s">
        <v>105</v>
      </c>
      <c r="F12" s="214" t="s">
        <v>54</v>
      </c>
      <c r="G12" s="214" t="s">
        <v>106</v>
      </c>
      <c r="H12" s="215">
        <v>42717</v>
      </c>
      <c r="I12" s="215">
        <v>42717</v>
      </c>
      <c r="J12" s="210">
        <v>0</v>
      </c>
      <c r="K12" s="215">
        <v>42717</v>
      </c>
      <c r="L12" s="210">
        <v>0</v>
      </c>
      <c r="M12" s="214" t="s">
        <v>107</v>
      </c>
      <c r="N12" s="210" t="s">
        <v>107</v>
      </c>
      <c r="O12" s="215">
        <v>42755</v>
      </c>
      <c r="P12" s="210">
        <v>38</v>
      </c>
      <c r="Q12" s="214" t="s">
        <v>186</v>
      </c>
      <c r="R12" s="210" t="s">
        <v>52</v>
      </c>
      <c r="S12" s="214"/>
      <c r="T12" s="214" t="s">
        <v>118</v>
      </c>
      <c r="U12" s="214"/>
    </row>
    <row r="13" spans="1:21" s="157" customFormat="1" x14ac:dyDescent="0.25">
      <c r="A13" s="214" t="s">
        <v>103</v>
      </c>
      <c r="B13" s="216">
        <v>8563</v>
      </c>
      <c r="C13" s="214" t="s">
        <v>81</v>
      </c>
      <c r="D13" s="214" t="s">
        <v>187</v>
      </c>
      <c r="E13" s="214" t="s">
        <v>140</v>
      </c>
      <c r="F13" s="214" t="s">
        <v>54</v>
      </c>
      <c r="G13" s="214" t="s">
        <v>189</v>
      </c>
      <c r="H13" s="215">
        <v>42719</v>
      </c>
      <c r="I13" s="215">
        <v>42720</v>
      </c>
      <c r="J13" s="210">
        <v>1</v>
      </c>
      <c r="K13" s="215">
        <v>42720</v>
      </c>
      <c r="L13" s="210">
        <v>1</v>
      </c>
      <c r="M13" s="215">
        <v>42739</v>
      </c>
      <c r="N13" s="210">
        <v>20</v>
      </c>
      <c r="O13" s="215">
        <v>42740</v>
      </c>
      <c r="P13" s="210">
        <v>21</v>
      </c>
      <c r="Q13" s="214" t="s">
        <v>111</v>
      </c>
      <c r="R13" s="210" t="s">
        <v>52</v>
      </c>
      <c r="S13" s="214"/>
      <c r="T13" s="214" t="s">
        <v>190</v>
      </c>
      <c r="U13" s="214"/>
    </row>
    <row r="14" spans="1:21" s="157" customFormat="1" x14ac:dyDescent="0.25">
      <c r="A14" s="214" t="s">
        <v>103</v>
      </c>
      <c r="B14" s="210">
        <v>8566</v>
      </c>
      <c r="C14" s="214" t="s">
        <v>46</v>
      </c>
      <c r="D14" s="214" t="s">
        <v>104</v>
      </c>
      <c r="E14" s="214" t="s">
        <v>122</v>
      </c>
      <c r="F14" s="214" t="s">
        <v>54</v>
      </c>
      <c r="G14" s="214" t="s">
        <v>106</v>
      </c>
      <c r="H14" s="215">
        <v>42720</v>
      </c>
      <c r="I14" s="215">
        <v>42720</v>
      </c>
      <c r="J14" s="210">
        <v>0</v>
      </c>
      <c r="K14" s="215">
        <v>42723</v>
      </c>
      <c r="L14" s="210">
        <v>3</v>
      </c>
      <c r="M14" s="214" t="s">
        <v>107</v>
      </c>
      <c r="N14" s="210" t="s">
        <v>107</v>
      </c>
      <c r="O14" s="215">
        <v>42740</v>
      </c>
      <c r="P14" s="210">
        <v>20</v>
      </c>
      <c r="Q14" s="214" t="s">
        <v>111</v>
      </c>
      <c r="R14" s="210" t="s">
        <v>52</v>
      </c>
      <c r="S14" s="214"/>
      <c r="T14" s="214" t="s">
        <v>124</v>
      </c>
      <c r="U14" s="214"/>
    </row>
    <row r="15" spans="1:21" s="157" customFormat="1" x14ac:dyDescent="0.25">
      <c r="A15" s="214" t="s">
        <v>103</v>
      </c>
      <c r="B15" s="210">
        <v>8569</v>
      </c>
      <c r="C15" s="214" t="s">
        <v>46</v>
      </c>
      <c r="D15" s="214" t="s">
        <v>104</v>
      </c>
      <c r="E15" s="214" t="s">
        <v>105</v>
      </c>
      <c r="F15" s="214" t="s">
        <v>54</v>
      </c>
      <c r="G15" s="214" t="s">
        <v>106</v>
      </c>
      <c r="H15" s="215">
        <v>42720</v>
      </c>
      <c r="I15" s="215">
        <v>42720</v>
      </c>
      <c r="J15" s="210">
        <v>0</v>
      </c>
      <c r="K15" s="215">
        <v>42720</v>
      </c>
      <c r="L15" s="210">
        <v>0</v>
      </c>
      <c r="M15" s="214" t="s">
        <v>107</v>
      </c>
      <c r="N15" s="210" t="s">
        <v>107</v>
      </c>
      <c r="O15" s="215">
        <v>42739</v>
      </c>
      <c r="P15" s="210">
        <v>19</v>
      </c>
      <c r="Q15" s="214" t="s">
        <v>157</v>
      </c>
      <c r="R15" s="210" t="s">
        <v>52</v>
      </c>
      <c r="S15" s="214"/>
      <c r="T15" s="214" t="s">
        <v>118</v>
      </c>
      <c r="U15" s="214"/>
    </row>
    <row r="16" spans="1:21" s="157" customFormat="1" ht="30" x14ac:dyDescent="0.25">
      <c r="A16" s="214" t="s">
        <v>103</v>
      </c>
      <c r="B16" s="210">
        <v>8570</v>
      </c>
      <c r="C16" s="214" t="s">
        <v>46</v>
      </c>
      <c r="D16" s="214" t="s">
        <v>104</v>
      </c>
      <c r="E16" s="214" t="s">
        <v>105</v>
      </c>
      <c r="F16" s="214" t="s">
        <v>57</v>
      </c>
      <c r="G16" s="214" t="s">
        <v>106</v>
      </c>
      <c r="H16" s="215">
        <v>42720</v>
      </c>
      <c r="I16" s="215">
        <v>42720</v>
      </c>
      <c r="J16" s="210">
        <v>0</v>
      </c>
      <c r="K16" s="215">
        <v>42720</v>
      </c>
      <c r="L16" s="210">
        <v>0</v>
      </c>
      <c r="M16" s="214" t="s">
        <v>107</v>
      </c>
      <c r="N16" s="210" t="s">
        <v>107</v>
      </c>
      <c r="O16" s="215">
        <v>42739</v>
      </c>
      <c r="P16" s="210">
        <v>19</v>
      </c>
      <c r="Q16" s="214" t="s">
        <v>170</v>
      </c>
      <c r="R16" s="210" t="s">
        <v>52</v>
      </c>
      <c r="S16" s="214"/>
      <c r="T16" s="214" t="s">
        <v>118</v>
      </c>
      <c r="U16" s="214"/>
    </row>
    <row r="17" spans="1:21" s="157" customFormat="1" x14ac:dyDescent="0.25">
      <c r="A17" s="214" t="s">
        <v>103</v>
      </c>
      <c r="B17" s="210">
        <v>8578</v>
      </c>
      <c r="C17" s="214" t="s">
        <v>46</v>
      </c>
      <c r="D17" s="214" t="s">
        <v>104</v>
      </c>
      <c r="E17" s="214" t="s">
        <v>140</v>
      </c>
      <c r="F17" s="214" t="s">
        <v>57</v>
      </c>
      <c r="G17" s="214" t="s">
        <v>106</v>
      </c>
      <c r="H17" s="215">
        <v>42723</v>
      </c>
      <c r="I17" s="215">
        <v>42723</v>
      </c>
      <c r="J17" s="210">
        <v>0</v>
      </c>
      <c r="K17" s="215">
        <v>42723</v>
      </c>
      <c r="L17" s="210">
        <v>0</v>
      </c>
      <c r="M17" s="214" t="s">
        <v>107</v>
      </c>
      <c r="N17" s="210" t="s">
        <v>107</v>
      </c>
      <c r="O17" s="215">
        <v>42740</v>
      </c>
      <c r="P17" s="210">
        <v>17</v>
      </c>
      <c r="Q17" s="214" t="s">
        <v>111</v>
      </c>
      <c r="R17" s="210" t="s">
        <v>52</v>
      </c>
      <c r="S17" s="214"/>
      <c r="T17" s="214" t="s">
        <v>147</v>
      </c>
      <c r="U17" s="214"/>
    </row>
    <row r="18" spans="1:21" s="157" customFormat="1" x14ac:dyDescent="0.25">
      <c r="A18" s="214" t="s">
        <v>103</v>
      </c>
      <c r="B18" s="210">
        <v>8579</v>
      </c>
      <c r="C18" s="214" t="s">
        <v>46</v>
      </c>
      <c r="D18" s="214" t="s">
        <v>104</v>
      </c>
      <c r="E18" s="214" t="s">
        <v>105</v>
      </c>
      <c r="F18" s="214" t="s">
        <v>57</v>
      </c>
      <c r="G18" s="214" t="s">
        <v>106</v>
      </c>
      <c r="H18" s="215">
        <v>42723</v>
      </c>
      <c r="I18" s="215">
        <v>42723</v>
      </c>
      <c r="J18" s="210">
        <v>0</v>
      </c>
      <c r="K18" s="215">
        <v>42723</v>
      </c>
      <c r="L18" s="210">
        <v>0</v>
      </c>
      <c r="M18" s="214" t="s">
        <v>107</v>
      </c>
      <c r="N18" s="210" t="s">
        <v>107</v>
      </c>
      <c r="O18" s="215">
        <v>42746</v>
      </c>
      <c r="P18" s="210">
        <v>23</v>
      </c>
      <c r="Q18" s="214" t="s">
        <v>151</v>
      </c>
      <c r="R18" s="210" t="s">
        <v>52</v>
      </c>
      <c r="S18" s="214"/>
      <c r="T18" s="214" t="s">
        <v>118</v>
      </c>
      <c r="U18" s="214"/>
    </row>
    <row r="19" spans="1:21" s="157" customFormat="1" x14ac:dyDescent="0.25">
      <c r="A19" s="214" t="s">
        <v>103</v>
      </c>
      <c r="B19" s="210">
        <v>8581</v>
      </c>
      <c r="C19" s="214" t="s">
        <v>46</v>
      </c>
      <c r="D19" s="214" t="s">
        <v>104</v>
      </c>
      <c r="E19" s="214" t="s">
        <v>105</v>
      </c>
      <c r="F19" s="214" t="s">
        <v>57</v>
      </c>
      <c r="G19" s="214" t="s">
        <v>106</v>
      </c>
      <c r="H19" s="215">
        <v>42723</v>
      </c>
      <c r="I19" s="215">
        <v>42723</v>
      </c>
      <c r="J19" s="210">
        <v>0</v>
      </c>
      <c r="K19" s="215">
        <v>42723</v>
      </c>
      <c r="L19" s="210">
        <v>0</v>
      </c>
      <c r="M19" s="214" t="s">
        <v>107</v>
      </c>
      <c r="N19" s="210" t="s">
        <v>107</v>
      </c>
      <c r="O19" s="215">
        <v>42738</v>
      </c>
      <c r="P19" s="210">
        <v>15</v>
      </c>
      <c r="Q19" s="214" t="s">
        <v>111</v>
      </c>
      <c r="R19" s="210" t="s">
        <v>52</v>
      </c>
      <c r="S19" s="214"/>
      <c r="T19" s="214" t="s">
        <v>134</v>
      </c>
      <c r="U19" s="214"/>
    </row>
    <row r="20" spans="1:21" s="157" customFormat="1" x14ac:dyDescent="0.25">
      <c r="A20" s="214" t="s">
        <v>103</v>
      </c>
      <c r="B20" s="210">
        <v>8585</v>
      </c>
      <c r="C20" s="214" t="s">
        <v>46</v>
      </c>
      <c r="D20" s="214" t="s">
        <v>104</v>
      </c>
      <c r="E20" s="214" t="s">
        <v>105</v>
      </c>
      <c r="F20" s="214" t="s">
        <v>54</v>
      </c>
      <c r="G20" s="214" t="s">
        <v>106</v>
      </c>
      <c r="H20" s="215">
        <v>42723</v>
      </c>
      <c r="I20" s="215">
        <v>42723</v>
      </c>
      <c r="J20" s="210">
        <v>0</v>
      </c>
      <c r="K20" s="215">
        <v>42723</v>
      </c>
      <c r="L20" s="210">
        <v>0</v>
      </c>
      <c r="M20" s="214" t="s">
        <v>107</v>
      </c>
      <c r="N20" s="210" t="s">
        <v>107</v>
      </c>
      <c r="O20" s="215">
        <v>42752</v>
      </c>
      <c r="P20" s="210">
        <v>29</v>
      </c>
      <c r="Q20" s="214" t="s">
        <v>171</v>
      </c>
      <c r="R20" s="210" t="s">
        <v>52</v>
      </c>
      <c r="S20" s="214"/>
      <c r="T20" s="214" t="s">
        <v>118</v>
      </c>
      <c r="U20" s="214"/>
    </row>
    <row r="21" spans="1:21" s="157" customFormat="1" x14ac:dyDescent="0.25">
      <c r="A21" s="214" t="s">
        <v>103</v>
      </c>
      <c r="B21" s="210">
        <v>8586</v>
      </c>
      <c r="C21" s="214" t="s">
        <v>46</v>
      </c>
      <c r="D21" s="214" t="s">
        <v>104</v>
      </c>
      <c r="E21" s="214" t="s">
        <v>119</v>
      </c>
      <c r="F21" s="214" t="s">
        <v>57</v>
      </c>
      <c r="G21" s="214" t="s">
        <v>132</v>
      </c>
      <c r="H21" s="215">
        <v>42724</v>
      </c>
      <c r="I21" s="215">
        <v>42734</v>
      </c>
      <c r="J21" s="210">
        <v>10</v>
      </c>
      <c r="K21" s="215">
        <v>42724</v>
      </c>
      <c r="L21" s="210">
        <v>0</v>
      </c>
      <c r="M21" s="214" t="s">
        <v>107</v>
      </c>
      <c r="N21" s="210" t="s">
        <v>107</v>
      </c>
      <c r="O21" s="215">
        <v>42741</v>
      </c>
      <c r="P21" s="210">
        <v>17</v>
      </c>
      <c r="Q21" s="214" t="s">
        <v>111</v>
      </c>
      <c r="R21" s="210" t="s">
        <v>52</v>
      </c>
      <c r="S21" s="214"/>
      <c r="T21" s="214" t="s">
        <v>120</v>
      </c>
      <c r="U21" s="214"/>
    </row>
    <row r="22" spans="1:21" s="157" customFormat="1" x14ac:dyDescent="0.25">
      <c r="A22" s="214" t="s">
        <v>103</v>
      </c>
      <c r="B22" s="210">
        <v>8587</v>
      </c>
      <c r="C22" s="214" t="s">
        <v>46</v>
      </c>
      <c r="D22" s="214" t="s">
        <v>104</v>
      </c>
      <c r="E22" s="214" t="s">
        <v>116</v>
      </c>
      <c r="F22" s="214" t="s">
        <v>54</v>
      </c>
      <c r="G22" s="214" t="s">
        <v>106</v>
      </c>
      <c r="H22" s="215">
        <v>42724</v>
      </c>
      <c r="I22" s="215">
        <v>42724</v>
      </c>
      <c r="J22" s="210">
        <v>0</v>
      </c>
      <c r="K22" s="215">
        <v>42725</v>
      </c>
      <c r="L22" s="210">
        <v>1</v>
      </c>
      <c r="M22" s="214" t="s">
        <v>107</v>
      </c>
      <c r="N22" s="210" t="s">
        <v>107</v>
      </c>
      <c r="O22" s="215">
        <v>42740</v>
      </c>
      <c r="P22" s="210">
        <v>16</v>
      </c>
      <c r="Q22" s="214" t="s">
        <v>111</v>
      </c>
      <c r="R22" s="210" t="s">
        <v>52</v>
      </c>
      <c r="S22" s="214"/>
      <c r="T22" s="214" t="s">
        <v>117</v>
      </c>
      <c r="U22" s="214"/>
    </row>
    <row r="23" spans="1:21" s="157" customFormat="1" ht="30" x14ac:dyDescent="0.25">
      <c r="A23" s="214" t="s">
        <v>103</v>
      </c>
      <c r="B23" s="210">
        <v>8588</v>
      </c>
      <c r="C23" s="214" t="s">
        <v>46</v>
      </c>
      <c r="D23" s="214" t="s">
        <v>104</v>
      </c>
      <c r="E23" s="214" t="s">
        <v>122</v>
      </c>
      <c r="F23" s="214" t="s">
        <v>57</v>
      </c>
      <c r="G23" s="214" t="s">
        <v>106</v>
      </c>
      <c r="H23" s="215">
        <v>42724</v>
      </c>
      <c r="I23" s="215">
        <v>42731</v>
      </c>
      <c r="J23" s="210">
        <v>7</v>
      </c>
      <c r="K23" s="215">
        <v>42731</v>
      </c>
      <c r="L23" s="210">
        <v>7</v>
      </c>
      <c r="M23" s="214" t="s">
        <v>107</v>
      </c>
      <c r="N23" s="210" t="s">
        <v>107</v>
      </c>
      <c r="O23" s="215">
        <v>42739</v>
      </c>
      <c r="P23" s="210">
        <v>15</v>
      </c>
      <c r="Q23" s="214" t="s">
        <v>162</v>
      </c>
      <c r="R23" s="210" t="s">
        <v>52</v>
      </c>
      <c r="S23" s="214"/>
      <c r="T23" s="214" t="s">
        <v>124</v>
      </c>
      <c r="U23" s="214"/>
    </row>
    <row r="24" spans="1:21" s="157" customFormat="1" x14ac:dyDescent="0.25">
      <c r="A24" s="214" t="s">
        <v>103</v>
      </c>
      <c r="B24" s="210">
        <v>8591</v>
      </c>
      <c r="C24" s="214" t="s">
        <v>46</v>
      </c>
      <c r="D24" s="214" t="s">
        <v>104</v>
      </c>
      <c r="E24" s="214" t="s">
        <v>105</v>
      </c>
      <c r="F24" s="214" t="s">
        <v>54</v>
      </c>
      <c r="G24" s="214" t="s">
        <v>114</v>
      </c>
      <c r="H24" s="215">
        <v>42724</v>
      </c>
      <c r="I24" s="215">
        <v>42724</v>
      </c>
      <c r="J24" s="210">
        <v>0</v>
      </c>
      <c r="K24" s="215">
        <v>42725</v>
      </c>
      <c r="L24" s="210">
        <v>1</v>
      </c>
      <c r="M24" s="214" t="s">
        <v>107</v>
      </c>
      <c r="N24" s="210" t="s">
        <v>107</v>
      </c>
      <c r="O24" s="214" t="s">
        <v>52</v>
      </c>
      <c r="P24" s="210" t="s">
        <v>52</v>
      </c>
      <c r="Q24" s="214"/>
      <c r="R24" s="210">
        <v>42</v>
      </c>
      <c r="S24" s="214" t="s">
        <v>111</v>
      </c>
      <c r="T24" s="214" t="s">
        <v>118</v>
      </c>
      <c r="U24" s="214"/>
    </row>
    <row r="25" spans="1:21" s="157" customFormat="1" x14ac:dyDescent="0.25">
      <c r="A25" s="214" t="s">
        <v>103</v>
      </c>
      <c r="B25" s="210">
        <v>8595</v>
      </c>
      <c r="C25" s="214" t="s">
        <v>46</v>
      </c>
      <c r="D25" s="214" t="s">
        <v>104</v>
      </c>
      <c r="E25" s="214" t="s">
        <v>105</v>
      </c>
      <c r="F25" s="214" t="s">
        <v>57</v>
      </c>
      <c r="G25" s="214" t="s">
        <v>106</v>
      </c>
      <c r="H25" s="215">
        <v>42725</v>
      </c>
      <c r="I25" s="215">
        <v>42725</v>
      </c>
      <c r="J25" s="210">
        <v>0</v>
      </c>
      <c r="K25" s="215">
        <v>42725</v>
      </c>
      <c r="L25" s="210">
        <v>0</v>
      </c>
      <c r="M25" s="214" t="s">
        <v>107</v>
      </c>
      <c r="N25" s="210" t="s">
        <v>107</v>
      </c>
      <c r="O25" s="215">
        <v>42738</v>
      </c>
      <c r="P25" s="210">
        <v>13</v>
      </c>
      <c r="Q25" s="214" t="s">
        <v>111</v>
      </c>
      <c r="R25" s="210" t="s">
        <v>52</v>
      </c>
      <c r="S25" s="214"/>
      <c r="T25" s="214" t="s">
        <v>118</v>
      </c>
      <c r="U25" s="214"/>
    </row>
    <row r="26" spans="1:21" s="157" customFormat="1" x14ac:dyDescent="0.25">
      <c r="A26" s="214" t="s">
        <v>103</v>
      </c>
      <c r="B26" s="210">
        <v>8597</v>
      </c>
      <c r="C26" s="214" t="s">
        <v>46</v>
      </c>
      <c r="D26" s="214" t="s">
        <v>104</v>
      </c>
      <c r="E26" s="214" t="s">
        <v>105</v>
      </c>
      <c r="F26" s="214" t="s">
        <v>57</v>
      </c>
      <c r="G26" s="214" t="s">
        <v>106</v>
      </c>
      <c r="H26" s="215">
        <v>42725</v>
      </c>
      <c r="I26" s="215">
        <v>42725</v>
      </c>
      <c r="J26" s="210">
        <v>0</v>
      </c>
      <c r="K26" s="215">
        <v>42726</v>
      </c>
      <c r="L26" s="210">
        <v>1</v>
      </c>
      <c r="M26" s="214" t="s">
        <v>107</v>
      </c>
      <c r="N26" s="210" t="s">
        <v>107</v>
      </c>
      <c r="O26" s="215">
        <v>42738</v>
      </c>
      <c r="P26" s="210">
        <v>13</v>
      </c>
      <c r="Q26" s="214" t="s">
        <v>123</v>
      </c>
      <c r="R26" s="210" t="s">
        <v>52</v>
      </c>
      <c r="S26" s="214"/>
      <c r="T26" s="214" t="s">
        <v>118</v>
      </c>
      <c r="U26" s="214"/>
    </row>
    <row r="27" spans="1:21" s="157" customFormat="1" x14ac:dyDescent="0.25">
      <c r="A27" s="214" t="s">
        <v>103</v>
      </c>
      <c r="B27" s="210">
        <v>8598</v>
      </c>
      <c r="C27" s="214" t="s">
        <v>46</v>
      </c>
      <c r="D27" s="214" t="s">
        <v>104</v>
      </c>
      <c r="E27" s="214" t="s">
        <v>135</v>
      </c>
      <c r="F27" s="214" t="s">
        <v>57</v>
      </c>
      <c r="G27" s="214" t="s">
        <v>106</v>
      </c>
      <c r="H27" s="215">
        <v>42725</v>
      </c>
      <c r="I27" s="215">
        <v>42725</v>
      </c>
      <c r="J27" s="210">
        <v>0</v>
      </c>
      <c r="K27" s="215">
        <v>42725</v>
      </c>
      <c r="L27" s="210">
        <v>0</v>
      </c>
      <c r="M27" s="214" t="s">
        <v>107</v>
      </c>
      <c r="N27" s="210" t="s">
        <v>107</v>
      </c>
      <c r="O27" s="215">
        <v>42740</v>
      </c>
      <c r="P27" s="210">
        <v>15</v>
      </c>
      <c r="Q27" s="214" t="s">
        <v>111</v>
      </c>
      <c r="R27" s="210" t="s">
        <v>52</v>
      </c>
      <c r="S27" s="214"/>
      <c r="T27" s="214" t="s">
        <v>136</v>
      </c>
      <c r="U27" s="214"/>
    </row>
    <row r="28" spans="1:21" s="157" customFormat="1" x14ac:dyDescent="0.25">
      <c r="A28" s="214" t="s">
        <v>103</v>
      </c>
      <c r="B28" s="210">
        <v>8599</v>
      </c>
      <c r="C28" s="214" t="s">
        <v>46</v>
      </c>
      <c r="D28" s="214" t="s">
        <v>104</v>
      </c>
      <c r="E28" s="214" t="s">
        <v>138</v>
      </c>
      <c r="F28" s="214" t="s">
        <v>57</v>
      </c>
      <c r="G28" s="214" t="s">
        <v>106</v>
      </c>
      <c r="H28" s="215">
        <v>42725</v>
      </c>
      <c r="I28" s="215">
        <v>42725</v>
      </c>
      <c r="J28" s="210">
        <v>0</v>
      </c>
      <c r="K28" s="215">
        <v>42725</v>
      </c>
      <c r="L28" s="210">
        <v>0</v>
      </c>
      <c r="M28" s="214" t="s">
        <v>107</v>
      </c>
      <c r="N28" s="210" t="s">
        <v>107</v>
      </c>
      <c r="O28" s="215">
        <v>42744</v>
      </c>
      <c r="P28" s="210">
        <v>19</v>
      </c>
      <c r="Q28" s="214" t="s">
        <v>111</v>
      </c>
      <c r="R28" s="210" t="s">
        <v>52</v>
      </c>
      <c r="S28" s="214"/>
      <c r="T28" s="214" t="s">
        <v>139</v>
      </c>
      <c r="U28" s="214"/>
    </row>
    <row r="29" spans="1:21" s="157" customFormat="1" x14ac:dyDescent="0.25">
      <c r="A29" s="214" t="s">
        <v>103</v>
      </c>
      <c r="B29" s="210">
        <v>8600</v>
      </c>
      <c r="C29" s="214" t="s">
        <v>46</v>
      </c>
      <c r="D29" s="214" t="s">
        <v>104</v>
      </c>
      <c r="E29" s="214" t="s">
        <v>105</v>
      </c>
      <c r="F29" s="214" t="s">
        <v>57</v>
      </c>
      <c r="G29" s="214" t="s">
        <v>106</v>
      </c>
      <c r="H29" s="215">
        <v>42725</v>
      </c>
      <c r="I29" s="215">
        <v>42725</v>
      </c>
      <c r="J29" s="210">
        <v>0</v>
      </c>
      <c r="K29" s="215">
        <v>42725</v>
      </c>
      <c r="L29" s="210">
        <v>0</v>
      </c>
      <c r="M29" s="214" t="s">
        <v>107</v>
      </c>
      <c r="N29" s="210" t="s">
        <v>107</v>
      </c>
      <c r="O29" s="215">
        <v>42741</v>
      </c>
      <c r="P29" s="210">
        <v>16</v>
      </c>
      <c r="Q29" s="214" t="s">
        <v>146</v>
      </c>
      <c r="R29" s="210" t="s">
        <v>52</v>
      </c>
      <c r="S29" s="214"/>
      <c r="T29" s="214" t="s">
        <v>118</v>
      </c>
      <c r="U29" s="214"/>
    </row>
    <row r="30" spans="1:21" s="157" customFormat="1" x14ac:dyDescent="0.25">
      <c r="A30" s="214" t="s">
        <v>103</v>
      </c>
      <c r="B30" s="210">
        <v>8601</v>
      </c>
      <c r="C30" s="214" t="s">
        <v>46</v>
      </c>
      <c r="D30" s="214" t="s">
        <v>104</v>
      </c>
      <c r="E30" s="214" t="s">
        <v>105</v>
      </c>
      <c r="F30" s="214" t="s">
        <v>57</v>
      </c>
      <c r="G30" s="214" t="s">
        <v>106</v>
      </c>
      <c r="H30" s="215">
        <v>42725</v>
      </c>
      <c r="I30" s="215">
        <v>42725</v>
      </c>
      <c r="J30" s="210">
        <v>0</v>
      </c>
      <c r="K30" s="215">
        <v>42725</v>
      </c>
      <c r="L30" s="210">
        <v>0</v>
      </c>
      <c r="M30" s="214" t="s">
        <v>107</v>
      </c>
      <c r="N30" s="210" t="s">
        <v>107</v>
      </c>
      <c r="O30" s="215">
        <v>42739</v>
      </c>
      <c r="P30" s="210">
        <v>14</v>
      </c>
      <c r="Q30" s="214" t="s">
        <v>145</v>
      </c>
      <c r="R30" s="210" t="s">
        <v>52</v>
      </c>
      <c r="S30" s="214"/>
      <c r="T30" s="214" t="s">
        <v>118</v>
      </c>
      <c r="U30" s="214"/>
    </row>
    <row r="31" spans="1:21" s="157" customFormat="1" x14ac:dyDescent="0.25">
      <c r="A31" s="214" t="s">
        <v>103</v>
      </c>
      <c r="B31" s="210">
        <v>8602</v>
      </c>
      <c r="C31" s="214" t="s">
        <v>46</v>
      </c>
      <c r="D31" s="214" t="s">
        <v>104</v>
      </c>
      <c r="E31" s="214" t="s">
        <v>153</v>
      </c>
      <c r="F31" s="214" t="s">
        <v>57</v>
      </c>
      <c r="G31" s="214" t="s">
        <v>106</v>
      </c>
      <c r="H31" s="215">
        <v>42725</v>
      </c>
      <c r="I31" s="215">
        <v>42731</v>
      </c>
      <c r="J31" s="210">
        <v>6</v>
      </c>
      <c r="K31" s="215">
        <v>42731</v>
      </c>
      <c r="L31" s="210">
        <v>6</v>
      </c>
      <c r="M31" s="214" t="s">
        <v>107</v>
      </c>
      <c r="N31" s="210" t="s">
        <v>107</v>
      </c>
      <c r="O31" s="215">
        <v>42738</v>
      </c>
      <c r="P31" s="210">
        <v>13</v>
      </c>
      <c r="Q31" s="214" t="s">
        <v>111</v>
      </c>
      <c r="R31" s="210" t="s">
        <v>52</v>
      </c>
      <c r="S31" s="214"/>
      <c r="T31" s="214" t="s">
        <v>115</v>
      </c>
      <c r="U31" s="214"/>
    </row>
    <row r="32" spans="1:21" s="157" customFormat="1" x14ac:dyDescent="0.25">
      <c r="A32" s="214" t="s">
        <v>103</v>
      </c>
      <c r="B32" s="210">
        <v>8603</v>
      </c>
      <c r="C32" s="214" t="s">
        <v>46</v>
      </c>
      <c r="D32" s="214" t="s">
        <v>104</v>
      </c>
      <c r="E32" s="214" t="s">
        <v>105</v>
      </c>
      <c r="F32" s="214" t="s">
        <v>57</v>
      </c>
      <c r="G32" s="214" t="s">
        <v>106</v>
      </c>
      <c r="H32" s="215">
        <v>42725</v>
      </c>
      <c r="I32" s="215">
        <v>42725</v>
      </c>
      <c r="J32" s="210">
        <v>0</v>
      </c>
      <c r="K32" s="215">
        <v>42726</v>
      </c>
      <c r="L32" s="210">
        <v>1</v>
      </c>
      <c r="M32" s="214" t="s">
        <v>107</v>
      </c>
      <c r="N32" s="210" t="s">
        <v>107</v>
      </c>
      <c r="O32" s="215">
        <v>42739</v>
      </c>
      <c r="P32" s="210">
        <v>14</v>
      </c>
      <c r="Q32" s="214" t="s">
        <v>111</v>
      </c>
      <c r="R32" s="210" t="s">
        <v>52</v>
      </c>
      <c r="S32" s="214"/>
      <c r="T32" s="214" t="s">
        <v>118</v>
      </c>
      <c r="U32" s="214"/>
    </row>
    <row r="33" spans="1:21" s="157" customFormat="1" x14ac:dyDescent="0.25">
      <c r="A33" s="214" t="s">
        <v>103</v>
      </c>
      <c r="B33" s="210">
        <v>8604</v>
      </c>
      <c r="C33" s="214" t="s">
        <v>46</v>
      </c>
      <c r="D33" s="214" t="s">
        <v>104</v>
      </c>
      <c r="E33" s="214" t="s">
        <v>105</v>
      </c>
      <c r="F33" s="214" t="s">
        <v>54</v>
      </c>
      <c r="G33" s="214" t="s">
        <v>106</v>
      </c>
      <c r="H33" s="215">
        <v>42725</v>
      </c>
      <c r="I33" s="215">
        <v>42726</v>
      </c>
      <c r="J33" s="210">
        <v>1</v>
      </c>
      <c r="K33" s="215">
        <v>42726</v>
      </c>
      <c r="L33" s="210">
        <v>1</v>
      </c>
      <c r="M33" s="214" t="s">
        <v>107</v>
      </c>
      <c r="N33" s="210" t="s">
        <v>107</v>
      </c>
      <c r="O33" s="215">
        <v>42758</v>
      </c>
      <c r="P33" s="210">
        <v>33</v>
      </c>
      <c r="Q33" s="214" t="s">
        <v>111</v>
      </c>
      <c r="R33" s="210" t="s">
        <v>52</v>
      </c>
      <c r="S33" s="214"/>
      <c r="T33" s="214" t="s">
        <v>118</v>
      </c>
      <c r="U33" s="214"/>
    </row>
    <row r="34" spans="1:21" s="157" customFormat="1" x14ac:dyDescent="0.25">
      <c r="A34" s="214" t="s">
        <v>103</v>
      </c>
      <c r="B34" s="210">
        <v>8606</v>
      </c>
      <c r="C34" s="214" t="s">
        <v>46</v>
      </c>
      <c r="D34" s="214" t="s">
        <v>104</v>
      </c>
      <c r="E34" s="214" t="s">
        <v>122</v>
      </c>
      <c r="F34" s="214" t="s">
        <v>57</v>
      </c>
      <c r="G34" s="214" t="s">
        <v>106</v>
      </c>
      <c r="H34" s="215">
        <v>42726</v>
      </c>
      <c r="I34" s="215">
        <v>42726</v>
      </c>
      <c r="J34" s="210">
        <v>0</v>
      </c>
      <c r="K34" s="215">
        <v>42726</v>
      </c>
      <c r="L34" s="210">
        <v>0</v>
      </c>
      <c r="M34" s="214" t="s">
        <v>107</v>
      </c>
      <c r="N34" s="210" t="s">
        <v>107</v>
      </c>
      <c r="O34" s="215">
        <v>42739</v>
      </c>
      <c r="P34" s="210">
        <v>13</v>
      </c>
      <c r="Q34" s="214" t="s">
        <v>150</v>
      </c>
      <c r="R34" s="210" t="s">
        <v>52</v>
      </c>
      <c r="S34" s="214"/>
      <c r="T34" s="214" t="s">
        <v>124</v>
      </c>
      <c r="U34" s="214"/>
    </row>
    <row r="35" spans="1:21" s="157" customFormat="1" x14ac:dyDescent="0.25">
      <c r="A35" s="214" t="s">
        <v>103</v>
      </c>
      <c r="B35" s="210">
        <v>8607</v>
      </c>
      <c r="C35" s="214" t="s">
        <v>46</v>
      </c>
      <c r="D35" s="214" t="s">
        <v>104</v>
      </c>
      <c r="E35" s="214" t="s">
        <v>122</v>
      </c>
      <c r="F35" s="214" t="s">
        <v>54</v>
      </c>
      <c r="G35" s="214" t="s">
        <v>106</v>
      </c>
      <c r="H35" s="215">
        <v>42726</v>
      </c>
      <c r="I35" s="215">
        <v>42726</v>
      </c>
      <c r="J35" s="210">
        <v>0</v>
      </c>
      <c r="K35" s="215">
        <v>42726</v>
      </c>
      <c r="L35" s="210">
        <v>0</v>
      </c>
      <c r="M35" s="214" t="s">
        <v>107</v>
      </c>
      <c r="N35" s="210" t="s">
        <v>107</v>
      </c>
      <c r="O35" s="215">
        <v>42747</v>
      </c>
      <c r="P35" s="210">
        <v>21</v>
      </c>
      <c r="Q35" s="214" t="s">
        <v>111</v>
      </c>
      <c r="R35" s="210" t="s">
        <v>52</v>
      </c>
      <c r="S35" s="214"/>
      <c r="T35" s="214" t="s">
        <v>124</v>
      </c>
      <c r="U35" s="214"/>
    </row>
    <row r="36" spans="1:21" s="157" customFormat="1" x14ac:dyDescent="0.25">
      <c r="A36" s="214" t="s">
        <v>103</v>
      </c>
      <c r="B36" s="210">
        <v>8610</v>
      </c>
      <c r="C36" s="214" t="s">
        <v>46</v>
      </c>
      <c r="D36" s="214" t="s">
        <v>104</v>
      </c>
      <c r="E36" s="214" t="s">
        <v>105</v>
      </c>
      <c r="F36" s="214" t="s">
        <v>57</v>
      </c>
      <c r="G36" s="214" t="s">
        <v>106</v>
      </c>
      <c r="H36" s="215">
        <v>42727</v>
      </c>
      <c r="I36" s="215">
        <v>42727</v>
      </c>
      <c r="J36" s="210">
        <v>0</v>
      </c>
      <c r="K36" s="215">
        <v>42727</v>
      </c>
      <c r="L36" s="210">
        <v>0</v>
      </c>
      <c r="M36" s="214" t="s">
        <v>107</v>
      </c>
      <c r="N36" s="210" t="s">
        <v>107</v>
      </c>
      <c r="O36" s="215">
        <v>42753</v>
      </c>
      <c r="P36" s="210">
        <v>26</v>
      </c>
      <c r="Q36" s="214" t="s">
        <v>121</v>
      </c>
      <c r="R36" s="210" t="s">
        <v>52</v>
      </c>
      <c r="S36" s="214"/>
      <c r="T36" s="214" t="s">
        <v>118</v>
      </c>
      <c r="U36" s="214"/>
    </row>
    <row r="37" spans="1:21" s="157" customFormat="1" x14ac:dyDescent="0.25">
      <c r="A37" s="214" t="s">
        <v>103</v>
      </c>
      <c r="B37" s="210">
        <v>8611</v>
      </c>
      <c r="C37" s="214" t="s">
        <v>46</v>
      </c>
      <c r="D37" s="214" t="s">
        <v>104</v>
      </c>
      <c r="E37" s="214" t="s">
        <v>113</v>
      </c>
      <c r="F37" s="214" t="s">
        <v>57</v>
      </c>
      <c r="G37" s="214" t="s">
        <v>106</v>
      </c>
      <c r="H37" s="215">
        <v>42727</v>
      </c>
      <c r="I37" s="215">
        <v>42727</v>
      </c>
      <c r="J37" s="210">
        <v>0</v>
      </c>
      <c r="K37" s="215">
        <v>42731</v>
      </c>
      <c r="L37" s="210">
        <v>4</v>
      </c>
      <c r="M37" s="214" t="s">
        <v>107</v>
      </c>
      <c r="N37" s="210" t="s">
        <v>107</v>
      </c>
      <c r="O37" s="215">
        <v>42745</v>
      </c>
      <c r="P37" s="210">
        <v>18</v>
      </c>
      <c r="Q37" s="214" t="s">
        <v>111</v>
      </c>
      <c r="R37" s="210" t="s">
        <v>52</v>
      </c>
      <c r="S37" s="214"/>
      <c r="T37" s="214" t="s">
        <v>128</v>
      </c>
      <c r="U37" s="214"/>
    </row>
    <row r="38" spans="1:21" s="157" customFormat="1" x14ac:dyDescent="0.25">
      <c r="A38" s="214" t="s">
        <v>103</v>
      </c>
      <c r="B38" s="210">
        <v>8612</v>
      </c>
      <c r="C38" s="214" t="s">
        <v>46</v>
      </c>
      <c r="D38" s="214" t="s">
        <v>104</v>
      </c>
      <c r="E38" s="214" t="s">
        <v>142</v>
      </c>
      <c r="F38" s="214" t="s">
        <v>54</v>
      </c>
      <c r="G38" s="214" t="s">
        <v>106</v>
      </c>
      <c r="H38" s="215">
        <v>42727</v>
      </c>
      <c r="I38" s="215">
        <v>42727</v>
      </c>
      <c r="J38" s="210">
        <v>0</v>
      </c>
      <c r="K38" s="215">
        <v>42727</v>
      </c>
      <c r="L38" s="210">
        <v>0</v>
      </c>
      <c r="M38" s="214" t="s">
        <v>107</v>
      </c>
      <c r="N38" s="210" t="s">
        <v>107</v>
      </c>
      <c r="O38" s="215">
        <v>42747</v>
      </c>
      <c r="P38" s="210">
        <v>20</v>
      </c>
      <c r="Q38" s="214" t="s">
        <v>111</v>
      </c>
      <c r="R38" s="210" t="s">
        <v>52</v>
      </c>
      <c r="S38" s="214"/>
      <c r="T38" s="214" t="s">
        <v>144</v>
      </c>
      <c r="U38" s="214"/>
    </row>
    <row r="39" spans="1:21" s="157" customFormat="1" x14ac:dyDescent="0.25">
      <c r="A39" s="214" t="s">
        <v>103</v>
      </c>
      <c r="B39" s="210">
        <v>8614</v>
      </c>
      <c r="C39" s="214" t="s">
        <v>46</v>
      </c>
      <c r="D39" s="214" t="s">
        <v>104</v>
      </c>
      <c r="E39" s="214" t="s">
        <v>105</v>
      </c>
      <c r="F39" s="214" t="s">
        <v>57</v>
      </c>
      <c r="G39" s="214" t="s">
        <v>106</v>
      </c>
      <c r="H39" s="215">
        <v>42727</v>
      </c>
      <c r="I39" s="215">
        <v>42727</v>
      </c>
      <c r="J39" s="210">
        <v>0</v>
      </c>
      <c r="K39" s="215">
        <v>42727</v>
      </c>
      <c r="L39" s="210">
        <v>0</v>
      </c>
      <c r="M39" s="214" t="s">
        <v>107</v>
      </c>
      <c r="N39" s="210" t="s">
        <v>107</v>
      </c>
      <c r="O39" s="215">
        <v>42740</v>
      </c>
      <c r="P39" s="210">
        <v>13</v>
      </c>
      <c r="Q39" s="214" t="s">
        <v>111</v>
      </c>
      <c r="R39" s="210" t="s">
        <v>52</v>
      </c>
      <c r="S39" s="214"/>
      <c r="T39" s="214" t="s">
        <v>118</v>
      </c>
      <c r="U39" s="214"/>
    </row>
    <row r="40" spans="1:21" s="157" customFormat="1" ht="30" x14ac:dyDescent="0.25">
      <c r="A40" s="214" t="s">
        <v>103</v>
      </c>
      <c r="B40" s="210">
        <v>8615</v>
      </c>
      <c r="C40" s="214" t="s">
        <v>46</v>
      </c>
      <c r="D40" s="214" t="s">
        <v>104</v>
      </c>
      <c r="E40" s="214" t="s">
        <v>105</v>
      </c>
      <c r="F40" s="214" t="s">
        <v>57</v>
      </c>
      <c r="G40" s="214" t="s">
        <v>106</v>
      </c>
      <c r="H40" s="215">
        <v>42727</v>
      </c>
      <c r="I40" s="215">
        <v>42727</v>
      </c>
      <c r="J40" s="210">
        <v>0</v>
      </c>
      <c r="K40" s="215">
        <v>42727</v>
      </c>
      <c r="L40" s="210">
        <v>0</v>
      </c>
      <c r="M40" s="214" t="s">
        <v>107</v>
      </c>
      <c r="N40" s="210" t="s">
        <v>107</v>
      </c>
      <c r="O40" s="215">
        <v>42753</v>
      </c>
      <c r="P40" s="210">
        <v>26</v>
      </c>
      <c r="Q40" s="214" t="s">
        <v>172</v>
      </c>
      <c r="R40" s="210" t="s">
        <v>52</v>
      </c>
      <c r="S40" s="214"/>
      <c r="T40" s="214" t="s">
        <v>118</v>
      </c>
      <c r="U40" s="214"/>
    </row>
    <row r="41" spans="1:21" s="157" customFormat="1" x14ac:dyDescent="0.25">
      <c r="A41" s="214" t="s">
        <v>103</v>
      </c>
      <c r="B41" s="210">
        <v>8616</v>
      </c>
      <c r="C41" s="214" t="s">
        <v>46</v>
      </c>
      <c r="D41" s="214" t="s">
        <v>104</v>
      </c>
      <c r="E41" s="214" t="s">
        <v>116</v>
      </c>
      <c r="F41" s="214" t="s">
        <v>54</v>
      </c>
      <c r="G41" s="214" t="s">
        <v>106</v>
      </c>
      <c r="H41" s="215">
        <v>42727</v>
      </c>
      <c r="I41" s="215">
        <v>42727</v>
      </c>
      <c r="J41" s="210">
        <v>0</v>
      </c>
      <c r="K41" s="215">
        <v>42727</v>
      </c>
      <c r="L41" s="210">
        <v>0</v>
      </c>
      <c r="M41" s="214" t="s">
        <v>107</v>
      </c>
      <c r="N41" s="210" t="s">
        <v>107</v>
      </c>
      <c r="O41" s="215">
        <v>42739</v>
      </c>
      <c r="P41" s="210">
        <v>12</v>
      </c>
      <c r="Q41" s="214" t="s">
        <v>111</v>
      </c>
      <c r="R41" s="210" t="s">
        <v>52</v>
      </c>
      <c r="S41" s="214"/>
      <c r="T41" s="214" t="s">
        <v>117</v>
      </c>
      <c r="U41" s="214"/>
    </row>
    <row r="42" spans="1:21" s="157" customFormat="1" x14ac:dyDescent="0.25">
      <c r="A42" s="214" t="s">
        <v>103</v>
      </c>
      <c r="B42" s="210">
        <v>8617</v>
      </c>
      <c r="C42" s="214" t="s">
        <v>46</v>
      </c>
      <c r="D42" s="214" t="s">
        <v>104</v>
      </c>
      <c r="E42" s="214" t="s">
        <v>119</v>
      </c>
      <c r="F42" s="214" t="s">
        <v>57</v>
      </c>
      <c r="G42" s="214" t="s">
        <v>106</v>
      </c>
      <c r="H42" s="215">
        <v>42727</v>
      </c>
      <c r="I42" s="215">
        <v>42727</v>
      </c>
      <c r="J42" s="210">
        <v>0</v>
      </c>
      <c r="K42" s="215">
        <v>42727</v>
      </c>
      <c r="L42" s="210">
        <v>0</v>
      </c>
      <c r="M42" s="214" t="s">
        <v>107</v>
      </c>
      <c r="N42" s="210" t="s">
        <v>107</v>
      </c>
      <c r="O42" s="215">
        <v>42741</v>
      </c>
      <c r="P42" s="210">
        <v>14</v>
      </c>
      <c r="Q42" s="214" t="s">
        <v>111</v>
      </c>
      <c r="R42" s="210" t="s">
        <v>52</v>
      </c>
      <c r="S42" s="214"/>
      <c r="T42" s="214" t="s">
        <v>120</v>
      </c>
      <c r="U42" s="214"/>
    </row>
    <row r="43" spans="1:21" s="157" customFormat="1" x14ac:dyDescent="0.25">
      <c r="A43" s="214" t="s">
        <v>103</v>
      </c>
      <c r="B43" s="210">
        <v>8619</v>
      </c>
      <c r="C43" s="214" t="s">
        <v>46</v>
      </c>
      <c r="D43" s="214" t="s">
        <v>104</v>
      </c>
      <c r="E43" s="214" t="s">
        <v>138</v>
      </c>
      <c r="F43" s="214" t="s">
        <v>54</v>
      </c>
      <c r="G43" s="214" t="s">
        <v>106</v>
      </c>
      <c r="H43" s="215">
        <v>42731</v>
      </c>
      <c r="I43" s="215">
        <v>42731</v>
      </c>
      <c r="J43" s="210">
        <v>0</v>
      </c>
      <c r="K43" s="215">
        <v>42731</v>
      </c>
      <c r="L43" s="210">
        <v>0</v>
      </c>
      <c r="M43" s="214" t="s">
        <v>107</v>
      </c>
      <c r="N43" s="210" t="s">
        <v>107</v>
      </c>
      <c r="O43" s="215">
        <v>42744</v>
      </c>
      <c r="P43" s="210">
        <v>13</v>
      </c>
      <c r="Q43" s="214" t="s">
        <v>111</v>
      </c>
      <c r="R43" s="210" t="s">
        <v>52</v>
      </c>
      <c r="S43" s="214"/>
      <c r="T43" s="214" t="s">
        <v>139</v>
      </c>
      <c r="U43" s="214"/>
    </row>
    <row r="44" spans="1:21" s="157" customFormat="1" x14ac:dyDescent="0.25">
      <c r="A44" s="214" t="s">
        <v>103</v>
      </c>
      <c r="B44" s="210">
        <v>8620</v>
      </c>
      <c r="C44" s="214" t="s">
        <v>46</v>
      </c>
      <c r="D44" s="214" t="s">
        <v>104</v>
      </c>
      <c r="E44" s="214" t="s">
        <v>142</v>
      </c>
      <c r="F44" s="214" t="s">
        <v>54</v>
      </c>
      <c r="G44" s="214" t="s">
        <v>106</v>
      </c>
      <c r="H44" s="215">
        <v>42731</v>
      </c>
      <c r="I44" s="215">
        <v>42731</v>
      </c>
      <c r="J44" s="210">
        <v>0</v>
      </c>
      <c r="K44" s="215">
        <v>42731</v>
      </c>
      <c r="L44" s="210">
        <v>0</v>
      </c>
      <c r="M44" s="214" t="s">
        <v>107</v>
      </c>
      <c r="N44" s="210" t="s">
        <v>107</v>
      </c>
      <c r="O44" s="215">
        <v>42743</v>
      </c>
      <c r="P44" s="210">
        <v>12</v>
      </c>
      <c r="Q44" s="214" t="s">
        <v>111</v>
      </c>
      <c r="R44" s="210" t="s">
        <v>52</v>
      </c>
      <c r="S44" s="214"/>
      <c r="T44" s="214" t="s">
        <v>144</v>
      </c>
      <c r="U44" s="214"/>
    </row>
    <row r="45" spans="1:21" s="157" customFormat="1" x14ac:dyDescent="0.25">
      <c r="A45" s="214" t="s">
        <v>103</v>
      </c>
      <c r="B45" s="210">
        <v>8621</v>
      </c>
      <c r="C45" s="214" t="s">
        <v>46</v>
      </c>
      <c r="D45" s="214" t="s">
        <v>104</v>
      </c>
      <c r="E45" s="214" t="s">
        <v>153</v>
      </c>
      <c r="F45" s="214" t="s">
        <v>54</v>
      </c>
      <c r="G45" s="214" t="s">
        <v>106</v>
      </c>
      <c r="H45" s="215">
        <v>42731</v>
      </c>
      <c r="I45" s="215">
        <v>42732</v>
      </c>
      <c r="J45" s="210">
        <v>1</v>
      </c>
      <c r="K45" s="215">
        <v>42732</v>
      </c>
      <c r="L45" s="210">
        <v>1</v>
      </c>
      <c r="M45" s="214" t="s">
        <v>107</v>
      </c>
      <c r="N45" s="210" t="s">
        <v>107</v>
      </c>
      <c r="O45" s="215">
        <v>42738</v>
      </c>
      <c r="P45" s="210">
        <v>7</v>
      </c>
      <c r="Q45" s="214" t="s">
        <v>111</v>
      </c>
      <c r="R45" s="210" t="s">
        <v>52</v>
      </c>
      <c r="S45" s="214"/>
      <c r="T45" s="214" t="s">
        <v>115</v>
      </c>
      <c r="U45" s="214"/>
    </row>
    <row r="46" spans="1:21" s="157" customFormat="1" x14ac:dyDescent="0.25">
      <c r="A46" s="214" t="s">
        <v>103</v>
      </c>
      <c r="B46" s="210">
        <v>8622</v>
      </c>
      <c r="C46" s="214" t="s">
        <v>46</v>
      </c>
      <c r="D46" s="214" t="s">
        <v>104</v>
      </c>
      <c r="E46" s="214" t="s">
        <v>105</v>
      </c>
      <c r="F46" s="214" t="s">
        <v>57</v>
      </c>
      <c r="G46" s="214" t="s">
        <v>106</v>
      </c>
      <c r="H46" s="215">
        <v>42731</v>
      </c>
      <c r="I46" s="215">
        <v>42731</v>
      </c>
      <c r="J46" s="210">
        <v>0</v>
      </c>
      <c r="K46" s="214" t="s">
        <v>52</v>
      </c>
      <c r="L46" s="210" t="s">
        <v>52</v>
      </c>
      <c r="M46" s="214" t="s">
        <v>107</v>
      </c>
      <c r="N46" s="210" t="s">
        <v>107</v>
      </c>
      <c r="O46" s="215">
        <v>42745</v>
      </c>
      <c r="P46" s="210">
        <v>14</v>
      </c>
      <c r="Q46" s="214" t="s">
        <v>123</v>
      </c>
      <c r="R46" s="210" t="s">
        <v>52</v>
      </c>
      <c r="S46" s="214"/>
      <c r="T46" s="214" t="s">
        <v>118</v>
      </c>
      <c r="U46" s="214"/>
    </row>
    <row r="47" spans="1:21" s="157" customFormat="1" x14ac:dyDescent="0.25">
      <c r="A47" s="214" t="s">
        <v>103</v>
      </c>
      <c r="B47" s="210">
        <v>8623</v>
      </c>
      <c r="C47" s="214" t="s">
        <v>46</v>
      </c>
      <c r="D47" s="214" t="s">
        <v>104</v>
      </c>
      <c r="E47" s="214" t="s">
        <v>130</v>
      </c>
      <c r="F47" s="214" t="s">
        <v>54</v>
      </c>
      <c r="G47" s="214" t="s">
        <v>106</v>
      </c>
      <c r="H47" s="215">
        <v>42732</v>
      </c>
      <c r="I47" s="215">
        <v>42733</v>
      </c>
      <c r="J47" s="210">
        <v>1</v>
      </c>
      <c r="K47" s="215">
        <v>42733</v>
      </c>
      <c r="L47" s="210">
        <v>1</v>
      </c>
      <c r="M47" s="214" t="s">
        <v>107</v>
      </c>
      <c r="N47" s="210" t="s">
        <v>107</v>
      </c>
      <c r="O47" s="215">
        <v>42748</v>
      </c>
      <c r="P47" s="210">
        <v>16</v>
      </c>
      <c r="Q47" s="214" t="s">
        <v>111</v>
      </c>
      <c r="R47" s="210" t="s">
        <v>52</v>
      </c>
      <c r="S47" s="214"/>
      <c r="T47" s="214" t="s">
        <v>131</v>
      </c>
      <c r="U47" s="214"/>
    </row>
    <row r="48" spans="1:21" s="157" customFormat="1" x14ac:dyDescent="0.25">
      <c r="A48" s="214" t="s">
        <v>103</v>
      </c>
      <c r="B48" s="210">
        <v>8624</v>
      </c>
      <c r="C48" s="214" t="s">
        <v>46</v>
      </c>
      <c r="D48" s="214" t="s">
        <v>104</v>
      </c>
      <c r="E48" s="214" t="s">
        <v>105</v>
      </c>
      <c r="F48" s="214" t="s">
        <v>57</v>
      </c>
      <c r="G48" s="214" t="s">
        <v>106</v>
      </c>
      <c r="H48" s="215">
        <v>42732</v>
      </c>
      <c r="I48" s="215">
        <v>42732</v>
      </c>
      <c r="J48" s="210">
        <v>0</v>
      </c>
      <c r="K48" s="215">
        <v>42732</v>
      </c>
      <c r="L48" s="210">
        <v>0</v>
      </c>
      <c r="M48" s="214" t="s">
        <v>107</v>
      </c>
      <c r="N48" s="210" t="s">
        <v>107</v>
      </c>
      <c r="O48" s="215">
        <v>42744</v>
      </c>
      <c r="P48" s="210">
        <v>12</v>
      </c>
      <c r="Q48" s="214" t="s">
        <v>111</v>
      </c>
      <c r="R48" s="210" t="s">
        <v>52</v>
      </c>
      <c r="S48" s="214"/>
      <c r="T48" s="214" t="s">
        <v>109</v>
      </c>
      <c r="U48" s="214"/>
    </row>
    <row r="49" spans="1:21" s="157" customFormat="1" x14ac:dyDescent="0.25">
      <c r="A49" s="214" t="s">
        <v>103</v>
      </c>
      <c r="B49" s="210">
        <v>8625</v>
      </c>
      <c r="C49" s="214" t="s">
        <v>81</v>
      </c>
      <c r="D49" s="214" t="s">
        <v>187</v>
      </c>
      <c r="E49" s="214" t="s">
        <v>113</v>
      </c>
      <c r="F49" s="214" t="s">
        <v>188</v>
      </c>
      <c r="G49" s="214" t="s">
        <v>189</v>
      </c>
      <c r="H49" s="215">
        <v>42732</v>
      </c>
      <c r="I49" s="215">
        <v>42733</v>
      </c>
      <c r="J49" s="210">
        <v>1</v>
      </c>
      <c r="K49" s="215">
        <v>42733</v>
      </c>
      <c r="L49" s="210">
        <v>1</v>
      </c>
      <c r="M49" s="215">
        <v>42745</v>
      </c>
      <c r="N49" s="210">
        <v>13</v>
      </c>
      <c r="O49" s="215">
        <v>42746</v>
      </c>
      <c r="P49" s="210">
        <v>14</v>
      </c>
      <c r="Q49" s="214" t="s">
        <v>111</v>
      </c>
      <c r="R49" s="210" t="s">
        <v>52</v>
      </c>
      <c r="S49" s="214"/>
      <c r="T49" s="214" t="s">
        <v>190</v>
      </c>
      <c r="U49" s="214"/>
    </row>
    <row r="50" spans="1:21" s="157" customFormat="1" x14ac:dyDescent="0.25">
      <c r="A50" s="214" t="s">
        <v>103</v>
      </c>
      <c r="B50" s="210">
        <v>8626</v>
      </c>
      <c r="C50" s="214" t="s">
        <v>81</v>
      </c>
      <c r="D50" s="214" t="s">
        <v>187</v>
      </c>
      <c r="E50" s="214" t="s">
        <v>105</v>
      </c>
      <c r="F50" s="214" t="s">
        <v>191</v>
      </c>
      <c r="G50" s="214" t="s">
        <v>189</v>
      </c>
      <c r="H50" s="215">
        <v>42732</v>
      </c>
      <c r="I50" s="215">
        <v>42732</v>
      </c>
      <c r="J50" s="210">
        <v>0</v>
      </c>
      <c r="K50" s="215">
        <v>42732</v>
      </c>
      <c r="L50" s="210">
        <v>0</v>
      </c>
      <c r="M50" s="215">
        <v>42745</v>
      </c>
      <c r="N50" s="210">
        <v>13</v>
      </c>
      <c r="O50" s="215">
        <v>42746</v>
      </c>
      <c r="P50" s="210">
        <v>14</v>
      </c>
      <c r="Q50" s="214" t="s">
        <v>111</v>
      </c>
      <c r="R50" s="210" t="s">
        <v>52</v>
      </c>
      <c r="S50" s="214"/>
      <c r="T50" s="214" t="s">
        <v>190</v>
      </c>
      <c r="U50" s="214"/>
    </row>
    <row r="51" spans="1:21" s="157" customFormat="1" x14ac:dyDescent="0.25">
      <c r="A51" s="214" t="s">
        <v>103</v>
      </c>
      <c r="B51" s="210">
        <v>8628</v>
      </c>
      <c r="C51" s="214" t="s">
        <v>81</v>
      </c>
      <c r="D51" s="214" t="s">
        <v>187</v>
      </c>
      <c r="E51" s="214" t="s">
        <v>116</v>
      </c>
      <c r="F51" s="214" t="s">
        <v>192</v>
      </c>
      <c r="G51" s="214" t="s">
        <v>189</v>
      </c>
      <c r="H51" s="215">
        <v>42732</v>
      </c>
      <c r="I51" s="215">
        <v>42732</v>
      </c>
      <c r="J51" s="210">
        <v>0</v>
      </c>
      <c r="K51" s="215">
        <v>42732</v>
      </c>
      <c r="L51" s="210">
        <v>0</v>
      </c>
      <c r="M51" s="215">
        <v>42752</v>
      </c>
      <c r="N51" s="210">
        <v>20</v>
      </c>
      <c r="O51" s="215">
        <v>42753</v>
      </c>
      <c r="P51" s="210">
        <v>21</v>
      </c>
      <c r="Q51" s="214" t="s">
        <v>111</v>
      </c>
      <c r="R51" s="210" t="s">
        <v>52</v>
      </c>
      <c r="S51" s="214"/>
      <c r="T51" s="214" t="s">
        <v>190</v>
      </c>
      <c r="U51" s="214"/>
    </row>
    <row r="52" spans="1:21" s="157" customFormat="1" ht="30" x14ac:dyDescent="0.25">
      <c r="A52" s="214" t="s">
        <v>103</v>
      </c>
      <c r="B52" s="210">
        <v>8629</v>
      </c>
      <c r="C52" s="214" t="s">
        <v>46</v>
      </c>
      <c r="D52" s="214" t="s">
        <v>104</v>
      </c>
      <c r="E52" s="214" t="s">
        <v>142</v>
      </c>
      <c r="F52" s="214" t="s">
        <v>57</v>
      </c>
      <c r="G52" s="214" t="s">
        <v>133</v>
      </c>
      <c r="H52" s="215">
        <v>42733</v>
      </c>
      <c r="I52" s="215">
        <v>42733</v>
      </c>
      <c r="J52" s="210">
        <v>0</v>
      </c>
      <c r="K52" s="215">
        <v>42733</v>
      </c>
      <c r="L52" s="210">
        <v>0</v>
      </c>
      <c r="M52" s="214" t="s">
        <v>107</v>
      </c>
      <c r="N52" s="210" t="s">
        <v>107</v>
      </c>
      <c r="O52" s="215">
        <v>42743</v>
      </c>
      <c r="P52" s="210">
        <v>10</v>
      </c>
      <c r="Q52" s="214" t="s">
        <v>143</v>
      </c>
      <c r="R52" s="210" t="s">
        <v>52</v>
      </c>
      <c r="S52" s="214"/>
      <c r="T52" s="214" t="s">
        <v>144</v>
      </c>
      <c r="U52" s="214"/>
    </row>
    <row r="53" spans="1:21" s="157" customFormat="1" x14ac:dyDescent="0.25">
      <c r="A53" s="214" t="s">
        <v>103</v>
      </c>
      <c r="B53" s="210">
        <v>8630</v>
      </c>
      <c r="C53" s="214" t="s">
        <v>46</v>
      </c>
      <c r="D53" s="214" t="s">
        <v>104</v>
      </c>
      <c r="E53" s="214" t="s">
        <v>140</v>
      </c>
      <c r="F53" s="214" t="s">
        <v>54</v>
      </c>
      <c r="G53" s="214" t="s">
        <v>106</v>
      </c>
      <c r="H53" s="215">
        <v>42733</v>
      </c>
      <c r="I53" s="215">
        <v>42733</v>
      </c>
      <c r="J53" s="210">
        <v>0</v>
      </c>
      <c r="K53" s="215">
        <v>42733</v>
      </c>
      <c r="L53" s="210">
        <v>0</v>
      </c>
      <c r="M53" s="214" t="s">
        <v>107</v>
      </c>
      <c r="N53" s="210" t="s">
        <v>107</v>
      </c>
      <c r="O53" s="215">
        <v>42746</v>
      </c>
      <c r="P53" s="210">
        <v>13</v>
      </c>
      <c r="Q53" s="214" t="s">
        <v>150</v>
      </c>
      <c r="R53" s="210" t="s">
        <v>52</v>
      </c>
      <c r="S53" s="214"/>
      <c r="T53" s="214" t="s">
        <v>141</v>
      </c>
      <c r="U53" s="214"/>
    </row>
    <row r="54" spans="1:21" s="157" customFormat="1" x14ac:dyDescent="0.25">
      <c r="A54" s="214" t="s">
        <v>103</v>
      </c>
      <c r="B54" s="210">
        <v>8631</v>
      </c>
      <c r="C54" s="214" t="s">
        <v>46</v>
      </c>
      <c r="D54" s="214" t="s">
        <v>104</v>
      </c>
      <c r="E54" s="214" t="s">
        <v>113</v>
      </c>
      <c r="F54" s="214" t="s">
        <v>54</v>
      </c>
      <c r="G54" s="214" t="s">
        <v>106</v>
      </c>
      <c r="H54" s="215">
        <v>42733</v>
      </c>
      <c r="I54" s="215">
        <v>42733</v>
      </c>
      <c r="J54" s="210">
        <v>0</v>
      </c>
      <c r="K54" s="214" t="s">
        <v>52</v>
      </c>
      <c r="L54" s="210" t="s">
        <v>52</v>
      </c>
      <c r="M54" s="214" t="s">
        <v>107</v>
      </c>
      <c r="N54" s="210" t="s">
        <v>107</v>
      </c>
      <c r="O54" s="215">
        <v>42754</v>
      </c>
      <c r="P54" s="210">
        <v>21</v>
      </c>
      <c r="Q54" s="214" t="s">
        <v>146</v>
      </c>
      <c r="R54" s="210" t="s">
        <v>52</v>
      </c>
      <c r="S54" s="214"/>
      <c r="T54" s="214" t="s">
        <v>152</v>
      </c>
      <c r="U54" s="214"/>
    </row>
    <row r="55" spans="1:21" s="157" customFormat="1" x14ac:dyDescent="0.25">
      <c r="A55" s="214" t="s">
        <v>103</v>
      </c>
      <c r="B55" s="210">
        <v>8632</v>
      </c>
      <c r="C55" s="214" t="s">
        <v>46</v>
      </c>
      <c r="D55" s="214" t="s">
        <v>104</v>
      </c>
      <c r="E55" s="214" t="s">
        <v>105</v>
      </c>
      <c r="F55" s="214" t="s">
        <v>57</v>
      </c>
      <c r="G55" s="214" t="s">
        <v>106</v>
      </c>
      <c r="H55" s="215">
        <v>42733</v>
      </c>
      <c r="I55" s="215">
        <v>42733</v>
      </c>
      <c r="J55" s="210">
        <v>0</v>
      </c>
      <c r="K55" s="215">
        <v>42733</v>
      </c>
      <c r="L55" s="210">
        <v>0</v>
      </c>
      <c r="M55" s="214" t="s">
        <v>107</v>
      </c>
      <c r="N55" s="210" t="s">
        <v>107</v>
      </c>
      <c r="O55" s="215">
        <v>42741</v>
      </c>
      <c r="P55" s="210">
        <v>8</v>
      </c>
      <c r="Q55" s="214" t="s">
        <v>111</v>
      </c>
      <c r="R55" s="210" t="s">
        <v>52</v>
      </c>
      <c r="S55" s="214"/>
      <c r="T55" s="214" t="s">
        <v>109</v>
      </c>
      <c r="U55" s="214"/>
    </row>
    <row r="56" spans="1:21" s="157" customFormat="1" x14ac:dyDescent="0.25">
      <c r="A56" s="214" t="s">
        <v>103</v>
      </c>
      <c r="B56" s="210">
        <v>8633</v>
      </c>
      <c r="C56" s="214" t="s">
        <v>46</v>
      </c>
      <c r="D56" s="214" t="s">
        <v>104</v>
      </c>
      <c r="E56" s="214" t="s">
        <v>105</v>
      </c>
      <c r="F56" s="214" t="s">
        <v>57</v>
      </c>
      <c r="G56" s="214" t="s">
        <v>106</v>
      </c>
      <c r="H56" s="215">
        <v>42733</v>
      </c>
      <c r="I56" s="215">
        <v>42733</v>
      </c>
      <c r="J56" s="210">
        <v>0</v>
      </c>
      <c r="K56" s="215">
        <v>42733</v>
      </c>
      <c r="L56" s="210">
        <v>0</v>
      </c>
      <c r="M56" s="214" t="s">
        <v>107</v>
      </c>
      <c r="N56" s="210" t="s">
        <v>107</v>
      </c>
      <c r="O56" s="215">
        <v>42741</v>
      </c>
      <c r="P56" s="210">
        <v>8</v>
      </c>
      <c r="Q56" s="214" t="s">
        <v>111</v>
      </c>
      <c r="R56" s="210" t="s">
        <v>52</v>
      </c>
      <c r="S56" s="214"/>
      <c r="T56" s="214" t="s">
        <v>109</v>
      </c>
      <c r="U56" s="214"/>
    </row>
    <row r="57" spans="1:21" s="157" customFormat="1" x14ac:dyDescent="0.25">
      <c r="A57" s="214" t="s">
        <v>103</v>
      </c>
      <c r="B57" s="210">
        <v>8634</v>
      </c>
      <c r="C57" s="214" t="s">
        <v>46</v>
      </c>
      <c r="D57" s="214" t="s">
        <v>104</v>
      </c>
      <c r="E57" s="214" t="s">
        <v>105</v>
      </c>
      <c r="F57" s="214" t="s">
        <v>57</v>
      </c>
      <c r="G57" s="214" t="s">
        <v>106</v>
      </c>
      <c r="H57" s="215">
        <v>42734</v>
      </c>
      <c r="I57" s="215">
        <v>42734</v>
      </c>
      <c r="J57" s="210">
        <v>0</v>
      </c>
      <c r="K57" s="215">
        <v>42739</v>
      </c>
      <c r="L57" s="210">
        <v>5</v>
      </c>
      <c r="M57" s="214" t="s">
        <v>107</v>
      </c>
      <c r="N57" s="210" t="s">
        <v>107</v>
      </c>
      <c r="O57" s="215">
        <v>42745</v>
      </c>
      <c r="P57" s="210">
        <v>11</v>
      </c>
      <c r="Q57" s="214" t="s">
        <v>137</v>
      </c>
      <c r="R57" s="210" t="s">
        <v>52</v>
      </c>
      <c r="S57" s="214"/>
      <c r="T57" s="214" t="s">
        <v>118</v>
      </c>
      <c r="U57" s="214"/>
    </row>
    <row r="58" spans="1:21" s="157" customFormat="1" x14ac:dyDescent="0.25">
      <c r="A58" s="214" t="s">
        <v>103</v>
      </c>
      <c r="B58" s="210">
        <v>8635</v>
      </c>
      <c r="C58" s="214" t="s">
        <v>46</v>
      </c>
      <c r="D58" s="214" t="s">
        <v>104</v>
      </c>
      <c r="E58" s="214" t="s">
        <v>113</v>
      </c>
      <c r="F58" s="214" t="s">
        <v>57</v>
      </c>
      <c r="G58" s="214" t="s">
        <v>106</v>
      </c>
      <c r="H58" s="215">
        <v>42734</v>
      </c>
      <c r="I58" s="215">
        <v>42734</v>
      </c>
      <c r="J58" s="210">
        <v>0</v>
      </c>
      <c r="K58" s="214" t="s">
        <v>52</v>
      </c>
      <c r="L58" s="210" t="s">
        <v>52</v>
      </c>
      <c r="M58" s="214" t="s">
        <v>107</v>
      </c>
      <c r="N58" s="210" t="s">
        <v>107</v>
      </c>
      <c r="O58" s="215">
        <v>42743</v>
      </c>
      <c r="P58" s="210">
        <v>9</v>
      </c>
      <c r="Q58" s="214" t="s">
        <v>111</v>
      </c>
      <c r="R58" s="210" t="s">
        <v>52</v>
      </c>
      <c r="S58" s="214"/>
      <c r="T58" s="214" t="s">
        <v>115</v>
      </c>
      <c r="U58" s="214"/>
    </row>
    <row r="59" spans="1:21" s="157" customFormat="1" x14ac:dyDescent="0.25">
      <c r="A59" s="214" t="s">
        <v>103</v>
      </c>
      <c r="B59" s="210">
        <v>8636</v>
      </c>
      <c r="C59" s="214" t="s">
        <v>46</v>
      </c>
      <c r="D59" s="214" t="s">
        <v>104</v>
      </c>
      <c r="E59" s="214" t="s">
        <v>130</v>
      </c>
      <c r="F59" s="214" t="s">
        <v>54</v>
      </c>
      <c r="G59" s="214" t="s">
        <v>106</v>
      </c>
      <c r="H59" s="215">
        <v>42734</v>
      </c>
      <c r="I59" s="215">
        <v>42734</v>
      </c>
      <c r="J59" s="210">
        <v>0</v>
      </c>
      <c r="K59" s="215">
        <v>42734</v>
      </c>
      <c r="L59" s="210">
        <v>0</v>
      </c>
      <c r="M59" s="214" t="s">
        <v>107</v>
      </c>
      <c r="N59" s="210" t="s">
        <v>107</v>
      </c>
      <c r="O59" s="215">
        <v>42746</v>
      </c>
      <c r="P59" s="210">
        <v>12</v>
      </c>
      <c r="Q59" s="214" t="s">
        <v>111</v>
      </c>
      <c r="R59" s="210" t="s">
        <v>52</v>
      </c>
      <c r="S59" s="214"/>
      <c r="T59" s="214" t="s">
        <v>131</v>
      </c>
      <c r="U59" s="214"/>
    </row>
    <row r="60" spans="1:21" s="157" customFormat="1" x14ac:dyDescent="0.25">
      <c r="A60" s="214" t="s">
        <v>103</v>
      </c>
      <c r="B60" s="210">
        <v>8807</v>
      </c>
      <c r="C60" s="214" t="s">
        <v>46</v>
      </c>
      <c r="D60" s="214" t="s">
        <v>104</v>
      </c>
      <c r="E60" s="214" t="s">
        <v>135</v>
      </c>
      <c r="F60" s="214" t="s">
        <v>54</v>
      </c>
      <c r="G60" s="214" t="s">
        <v>106</v>
      </c>
      <c r="H60" s="215">
        <v>42723</v>
      </c>
      <c r="I60" s="215">
        <v>42740</v>
      </c>
      <c r="J60" s="210">
        <v>17</v>
      </c>
      <c r="K60" s="215">
        <v>42740</v>
      </c>
      <c r="L60" s="210">
        <v>17</v>
      </c>
      <c r="M60" s="214" t="s">
        <v>107</v>
      </c>
      <c r="N60" s="210" t="s">
        <v>107</v>
      </c>
      <c r="O60" s="215">
        <v>42747</v>
      </c>
      <c r="P60" s="210">
        <v>24</v>
      </c>
      <c r="Q60" s="214" t="s">
        <v>111</v>
      </c>
      <c r="R60" s="210" t="s">
        <v>52</v>
      </c>
      <c r="S60" s="214"/>
      <c r="T60" s="214" t="s">
        <v>148</v>
      </c>
      <c r="U60" s="214"/>
    </row>
    <row r="61" spans="1:21" s="157" customFormat="1" x14ac:dyDescent="0.25">
      <c r="A61" s="214" t="s">
        <v>103</v>
      </c>
      <c r="B61" s="210">
        <v>8808</v>
      </c>
      <c r="C61" s="214" t="s">
        <v>46</v>
      </c>
      <c r="D61" s="214" t="s">
        <v>104</v>
      </c>
      <c r="E61" s="214" t="s">
        <v>142</v>
      </c>
      <c r="F61" s="214" t="s">
        <v>54</v>
      </c>
      <c r="G61" s="214" t="s">
        <v>106</v>
      </c>
      <c r="H61" s="215">
        <v>42725</v>
      </c>
      <c r="I61" s="215">
        <v>42731</v>
      </c>
      <c r="J61" s="210">
        <v>6</v>
      </c>
      <c r="K61" s="215">
        <v>42731</v>
      </c>
      <c r="L61" s="210">
        <v>6</v>
      </c>
      <c r="M61" s="214" t="s">
        <v>107</v>
      </c>
      <c r="N61" s="210" t="s">
        <v>107</v>
      </c>
      <c r="O61" s="215">
        <v>42738</v>
      </c>
      <c r="P61" s="210">
        <v>13</v>
      </c>
      <c r="Q61" s="214" t="s">
        <v>111</v>
      </c>
      <c r="R61" s="210" t="s">
        <v>52</v>
      </c>
      <c r="S61" s="214"/>
      <c r="T61" s="214" t="s">
        <v>144</v>
      </c>
      <c r="U61" s="214"/>
    </row>
    <row r="62" spans="1:21" s="157" customFormat="1" x14ac:dyDescent="0.25">
      <c r="A62" s="214" t="s">
        <v>103</v>
      </c>
      <c r="B62" s="210">
        <v>8809</v>
      </c>
      <c r="C62" s="214" t="s">
        <v>46</v>
      </c>
      <c r="D62" s="214" t="s">
        <v>104</v>
      </c>
      <c r="E62" s="214" t="s">
        <v>138</v>
      </c>
      <c r="F62" s="214" t="s">
        <v>54</v>
      </c>
      <c r="G62" s="214" t="s">
        <v>106</v>
      </c>
      <c r="H62" s="215">
        <v>42726</v>
      </c>
      <c r="I62" s="215">
        <v>42727</v>
      </c>
      <c r="J62" s="210">
        <v>1</v>
      </c>
      <c r="K62" s="215">
        <v>42727</v>
      </c>
      <c r="L62" s="210">
        <v>1</v>
      </c>
      <c r="M62" s="214" t="s">
        <v>107</v>
      </c>
      <c r="N62" s="210" t="s">
        <v>107</v>
      </c>
      <c r="O62" s="215">
        <v>42744</v>
      </c>
      <c r="P62" s="210">
        <v>18</v>
      </c>
      <c r="Q62" s="214" t="s">
        <v>111</v>
      </c>
      <c r="R62" s="210" t="s">
        <v>52</v>
      </c>
      <c r="S62" s="214"/>
      <c r="T62" s="214" t="s">
        <v>139</v>
      </c>
      <c r="U62" s="214"/>
    </row>
    <row r="63" spans="1:21" s="157" customFormat="1" x14ac:dyDescent="0.25">
      <c r="A63" s="214" t="s">
        <v>103</v>
      </c>
      <c r="B63" s="210">
        <v>8810</v>
      </c>
      <c r="C63" s="214" t="s">
        <v>46</v>
      </c>
      <c r="D63" s="214" t="s">
        <v>104</v>
      </c>
      <c r="E63" s="214" t="s">
        <v>140</v>
      </c>
      <c r="F63" s="214" t="s">
        <v>57</v>
      </c>
      <c r="G63" s="214" t="s">
        <v>106</v>
      </c>
      <c r="H63" s="215">
        <v>42726</v>
      </c>
      <c r="I63" s="215">
        <v>42731</v>
      </c>
      <c r="J63" s="210">
        <v>5</v>
      </c>
      <c r="K63" s="215">
        <v>42731</v>
      </c>
      <c r="L63" s="210">
        <v>5</v>
      </c>
      <c r="M63" s="214" t="s">
        <v>107</v>
      </c>
      <c r="N63" s="210" t="s">
        <v>107</v>
      </c>
      <c r="O63" s="215">
        <v>42740</v>
      </c>
      <c r="P63" s="210">
        <v>14</v>
      </c>
      <c r="Q63" s="214" t="s">
        <v>111</v>
      </c>
      <c r="R63" s="210" t="s">
        <v>52</v>
      </c>
      <c r="S63" s="214"/>
      <c r="T63" s="214" t="s">
        <v>147</v>
      </c>
      <c r="U63" s="214"/>
    </row>
    <row r="64" spans="1:21" s="157" customFormat="1" x14ac:dyDescent="0.25">
      <c r="A64" s="214" t="s">
        <v>103</v>
      </c>
      <c r="B64" s="210">
        <v>8811</v>
      </c>
      <c r="C64" s="214" t="s">
        <v>46</v>
      </c>
      <c r="D64" s="214" t="s">
        <v>104</v>
      </c>
      <c r="E64" s="214" t="s">
        <v>116</v>
      </c>
      <c r="F64" s="214" t="s">
        <v>57</v>
      </c>
      <c r="G64" s="214" t="s">
        <v>133</v>
      </c>
      <c r="H64" s="215">
        <v>42726</v>
      </c>
      <c r="I64" s="215">
        <v>42726</v>
      </c>
      <c r="J64" s="210">
        <v>0</v>
      </c>
      <c r="K64" s="215">
        <v>42732</v>
      </c>
      <c r="L64" s="210">
        <v>6</v>
      </c>
      <c r="M64" s="214" t="s">
        <v>107</v>
      </c>
      <c r="N64" s="210" t="s">
        <v>107</v>
      </c>
      <c r="O64" s="215">
        <v>42755</v>
      </c>
      <c r="P64" s="210">
        <v>29</v>
      </c>
      <c r="Q64" s="214" t="s">
        <v>111</v>
      </c>
      <c r="R64" s="210" t="s">
        <v>52</v>
      </c>
      <c r="S64" s="214"/>
      <c r="T64" s="214" t="s">
        <v>117</v>
      </c>
      <c r="U64" s="214"/>
    </row>
    <row r="65" spans="1:21" s="157" customFormat="1" x14ac:dyDescent="0.25">
      <c r="A65" s="214" t="s">
        <v>103</v>
      </c>
      <c r="B65" s="210">
        <v>8812</v>
      </c>
      <c r="C65" s="214" t="s">
        <v>46</v>
      </c>
      <c r="D65" s="214" t="s">
        <v>104</v>
      </c>
      <c r="E65" s="214" t="s">
        <v>122</v>
      </c>
      <c r="F65" s="214" t="s">
        <v>54</v>
      </c>
      <c r="G65" s="214" t="s">
        <v>106</v>
      </c>
      <c r="H65" s="215">
        <v>42727</v>
      </c>
      <c r="I65" s="215">
        <v>42727</v>
      </c>
      <c r="J65" s="210">
        <v>0</v>
      </c>
      <c r="K65" s="215">
        <v>42727</v>
      </c>
      <c r="L65" s="210">
        <v>0</v>
      </c>
      <c r="M65" s="214" t="s">
        <v>107</v>
      </c>
      <c r="N65" s="210" t="s">
        <v>107</v>
      </c>
      <c r="O65" s="215">
        <v>42745</v>
      </c>
      <c r="P65" s="210">
        <v>18</v>
      </c>
      <c r="Q65" s="214" t="s">
        <v>123</v>
      </c>
      <c r="R65" s="210" t="s">
        <v>52</v>
      </c>
      <c r="S65" s="214"/>
      <c r="T65" s="214" t="s">
        <v>124</v>
      </c>
      <c r="U65" s="214"/>
    </row>
    <row r="66" spans="1:21" s="157" customFormat="1" x14ac:dyDescent="0.25">
      <c r="A66" s="214" t="s">
        <v>103</v>
      </c>
      <c r="B66" s="210">
        <v>8813</v>
      </c>
      <c r="C66" s="214" t="s">
        <v>46</v>
      </c>
      <c r="D66" s="214" t="s">
        <v>104</v>
      </c>
      <c r="E66" s="214" t="s">
        <v>119</v>
      </c>
      <c r="F66" s="214" t="s">
        <v>57</v>
      </c>
      <c r="G66" s="214" t="s">
        <v>106</v>
      </c>
      <c r="H66" s="215">
        <v>42731</v>
      </c>
      <c r="I66" s="215">
        <v>42732</v>
      </c>
      <c r="J66" s="210">
        <v>1</v>
      </c>
      <c r="K66" s="215">
        <v>42732</v>
      </c>
      <c r="L66" s="210">
        <v>1</v>
      </c>
      <c r="M66" s="214" t="s">
        <v>107</v>
      </c>
      <c r="N66" s="210" t="s">
        <v>107</v>
      </c>
      <c r="O66" s="215">
        <v>42741</v>
      </c>
      <c r="P66" s="210">
        <v>10</v>
      </c>
      <c r="Q66" s="214" t="s">
        <v>111</v>
      </c>
      <c r="R66" s="210" t="s">
        <v>52</v>
      </c>
      <c r="S66" s="214"/>
      <c r="T66" s="214" t="s">
        <v>120</v>
      </c>
      <c r="U66" s="214"/>
    </row>
    <row r="67" spans="1:21" s="157" customFormat="1" x14ac:dyDescent="0.25">
      <c r="A67" s="214" t="s">
        <v>103</v>
      </c>
      <c r="B67" s="210">
        <v>8814</v>
      </c>
      <c r="C67" s="214" t="s">
        <v>46</v>
      </c>
      <c r="D67" s="214" t="s">
        <v>104</v>
      </c>
      <c r="E67" s="214" t="s">
        <v>113</v>
      </c>
      <c r="F67" s="214" t="s">
        <v>54</v>
      </c>
      <c r="G67" s="214" t="s">
        <v>106</v>
      </c>
      <c r="H67" s="215">
        <v>42731</v>
      </c>
      <c r="I67" s="215">
        <v>42731</v>
      </c>
      <c r="J67" s="210">
        <v>0</v>
      </c>
      <c r="K67" s="215">
        <v>42731</v>
      </c>
      <c r="L67" s="210">
        <v>0</v>
      </c>
      <c r="M67" s="214" t="s">
        <v>107</v>
      </c>
      <c r="N67" s="210" t="s">
        <v>107</v>
      </c>
      <c r="O67" s="215">
        <v>42746</v>
      </c>
      <c r="P67" s="210">
        <v>15</v>
      </c>
      <c r="Q67" s="214" t="s">
        <v>111</v>
      </c>
      <c r="R67" s="210" t="s">
        <v>52</v>
      </c>
      <c r="S67" s="214"/>
      <c r="T67" s="214" t="s">
        <v>128</v>
      </c>
      <c r="U67" s="214"/>
    </row>
    <row r="68" spans="1:21" s="157" customFormat="1" x14ac:dyDescent="0.25">
      <c r="A68" s="214" t="s">
        <v>103</v>
      </c>
      <c r="B68" s="210">
        <v>8815</v>
      </c>
      <c r="C68" s="214" t="s">
        <v>46</v>
      </c>
      <c r="D68" s="214" t="s">
        <v>104</v>
      </c>
      <c r="E68" s="214" t="s">
        <v>173</v>
      </c>
      <c r="F68" s="214" t="s">
        <v>57</v>
      </c>
      <c r="G68" s="214" t="s">
        <v>106</v>
      </c>
      <c r="H68" s="215">
        <v>42731</v>
      </c>
      <c r="I68" s="215">
        <v>42731</v>
      </c>
      <c r="J68" s="210">
        <v>0</v>
      </c>
      <c r="K68" s="215">
        <v>42731</v>
      </c>
      <c r="L68" s="210">
        <v>0</v>
      </c>
      <c r="M68" s="214" t="s">
        <v>107</v>
      </c>
      <c r="N68" s="210" t="s">
        <v>107</v>
      </c>
      <c r="O68" s="215">
        <v>42741</v>
      </c>
      <c r="P68" s="210">
        <v>10</v>
      </c>
      <c r="Q68" s="214" t="s">
        <v>111</v>
      </c>
      <c r="R68" s="210" t="s">
        <v>52</v>
      </c>
      <c r="S68" s="214"/>
      <c r="T68" s="214" t="s">
        <v>174</v>
      </c>
      <c r="U68" s="214"/>
    </row>
    <row r="69" spans="1:21" s="157" customFormat="1" x14ac:dyDescent="0.25">
      <c r="A69" s="214" t="s">
        <v>103</v>
      </c>
      <c r="B69" s="210">
        <v>8816</v>
      </c>
      <c r="C69" s="214" t="s">
        <v>46</v>
      </c>
      <c r="D69" s="214" t="s">
        <v>104</v>
      </c>
      <c r="E69" s="214" t="s">
        <v>113</v>
      </c>
      <c r="F69" s="214" t="s">
        <v>57</v>
      </c>
      <c r="G69" s="214" t="s">
        <v>106</v>
      </c>
      <c r="H69" s="215">
        <v>42732</v>
      </c>
      <c r="I69" s="215">
        <v>42733</v>
      </c>
      <c r="J69" s="210">
        <v>1</v>
      </c>
      <c r="K69" s="215">
        <v>42733</v>
      </c>
      <c r="L69" s="210">
        <v>1</v>
      </c>
      <c r="M69" s="214" t="s">
        <v>107</v>
      </c>
      <c r="N69" s="210" t="s">
        <v>107</v>
      </c>
      <c r="O69" s="215">
        <v>42746</v>
      </c>
      <c r="P69" s="210">
        <v>14</v>
      </c>
      <c r="Q69" s="214" t="s">
        <v>111</v>
      </c>
      <c r="R69" s="210" t="s">
        <v>52</v>
      </c>
      <c r="S69" s="214"/>
      <c r="T69" s="214" t="s">
        <v>128</v>
      </c>
      <c r="U69" s="214"/>
    </row>
    <row r="70" spans="1:21" s="157" customFormat="1" x14ac:dyDescent="0.25">
      <c r="A70" s="214" t="s">
        <v>103</v>
      </c>
      <c r="B70" s="210">
        <v>8817</v>
      </c>
      <c r="C70" s="214" t="s">
        <v>46</v>
      </c>
      <c r="D70" s="214" t="s">
        <v>104</v>
      </c>
      <c r="E70" s="214" t="s">
        <v>105</v>
      </c>
      <c r="F70" s="214" t="s">
        <v>54</v>
      </c>
      <c r="G70" s="214" t="s">
        <v>106</v>
      </c>
      <c r="H70" s="215">
        <v>42733</v>
      </c>
      <c r="I70" s="215">
        <v>42738</v>
      </c>
      <c r="J70" s="210">
        <v>5</v>
      </c>
      <c r="K70" s="215">
        <v>42738</v>
      </c>
      <c r="L70" s="210">
        <v>5</v>
      </c>
      <c r="M70" s="214" t="s">
        <v>107</v>
      </c>
      <c r="N70" s="210" t="s">
        <v>107</v>
      </c>
      <c r="O70" s="215">
        <v>42754</v>
      </c>
      <c r="P70" s="210">
        <v>21</v>
      </c>
      <c r="Q70" s="214" t="s">
        <v>151</v>
      </c>
      <c r="R70" s="210" t="s">
        <v>52</v>
      </c>
      <c r="S70" s="214"/>
      <c r="T70" s="214" t="s">
        <v>118</v>
      </c>
      <c r="U70" s="214"/>
    </row>
    <row r="71" spans="1:21" s="157" customFormat="1" x14ac:dyDescent="0.25">
      <c r="A71" s="214" t="s">
        <v>103</v>
      </c>
      <c r="B71" s="210">
        <v>8818</v>
      </c>
      <c r="C71" s="214" t="s">
        <v>46</v>
      </c>
      <c r="D71" s="214" t="s">
        <v>104</v>
      </c>
      <c r="E71" s="214" t="s">
        <v>119</v>
      </c>
      <c r="F71" s="214" t="s">
        <v>57</v>
      </c>
      <c r="G71" s="214" t="s">
        <v>106</v>
      </c>
      <c r="H71" s="215">
        <v>42734</v>
      </c>
      <c r="I71" s="215">
        <v>42734</v>
      </c>
      <c r="J71" s="210">
        <v>0</v>
      </c>
      <c r="K71" s="215">
        <v>42734</v>
      </c>
      <c r="L71" s="210">
        <v>0</v>
      </c>
      <c r="M71" s="214" t="s">
        <v>107</v>
      </c>
      <c r="N71" s="210" t="s">
        <v>107</v>
      </c>
      <c r="O71" s="215">
        <v>42745</v>
      </c>
      <c r="P71" s="210">
        <v>11</v>
      </c>
      <c r="Q71" s="214" t="s">
        <v>111</v>
      </c>
      <c r="R71" s="210" t="s">
        <v>52</v>
      </c>
      <c r="S71" s="214"/>
      <c r="T71" s="214" t="s">
        <v>120</v>
      </c>
      <c r="U71" s="214"/>
    </row>
    <row r="72" spans="1:21" s="157" customFormat="1" x14ac:dyDescent="0.25">
      <c r="A72" s="214" t="s">
        <v>103</v>
      </c>
      <c r="B72" s="210">
        <v>8819</v>
      </c>
      <c r="C72" s="214" t="s">
        <v>46</v>
      </c>
      <c r="D72" s="214" t="s">
        <v>104</v>
      </c>
      <c r="E72" s="214" t="s">
        <v>105</v>
      </c>
      <c r="F72" s="214" t="s">
        <v>57</v>
      </c>
      <c r="G72" s="214" t="s">
        <v>106</v>
      </c>
      <c r="H72" s="215">
        <v>42734</v>
      </c>
      <c r="I72" s="215">
        <v>42734</v>
      </c>
      <c r="J72" s="210">
        <v>0</v>
      </c>
      <c r="K72" s="215">
        <v>42734</v>
      </c>
      <c r="L72" s="210">
        <v>0</v>
      </c>
      <c r="M72" s="214" t="s">
        <v>107</v>
      </c>
      <c r="N72" s="210" t="s">
        <v>107</v>
      </c>
      <c r="O72" s="215">
        <v>42740</v>
      </c>
      <c r="P72" s="210">
        <v>6</v>
      </c>
      <c r="Q72" s="214" t="s">
        <v>111</v>
      </c>
      <c r="R72" s="210" t="s">
        <v>52</v>
      </c>
      <c r="S72" s="214"/>
      <c r="T72" s="214" t="s">
        <v>109</v>
      </c>
      <c r="U72" s="214"/>
    </row>
    <row r="73" spans="1:21" s="157" customFormat="1" x14ac:dyDescent="0.25">
      <c r="A73" s="214" t="s">
        <v>103</v>
      </c>
      <c r="B73" s="210">
        <v>8820</v>
      </c>
      <c r="C73" s="214" t="s">
        <v>46</v>
      </c>
      <c r="D73" s="214" t="s">
        <v>104</v>
      </c>
      <c r="E73" s="214" t="s">
        <v>122</v>
      </c>
      <c r="F73" s="214" t="s">
        <v>57</v>
      </c>
      <c r="G73" s="214" t="s">
        <v>106</v>
      </c>
      <c r="H73" s="215">
        <v>42734</v>
      </c>
      <c r="I73" s="215">
        <v>42734</v>
      </c>
      <c r="J73" s="210">
        <v>0</v>
      </c>
      <c r="K73" s="215">
        <v>42734</v>
      </c>
      <c r="L73" s="210">
        <v>0</v>
      </c>
      <c r="M73" s="214" t="s">
        <v>107</v>
      </c>
      <c r="N73" s="210" t="s">
        <v>107</v>
      </c>
      <c r="O73" s="215">
        <v>42744</v>
      </c>
      <c r="P73" s="210">
        <v>10</v>
      </c>
      <c r="Q73" s="214" t="s">
        <v>111</v>
      </c>
      <c r="R73" s="210" t="s">
        <v>52</v>
      </c>
      <c r="S73" s="214"/>
      <c r="T73" s="214" t="s">
        <v>109</v>
      </c>
      <c r="U73" s="214"/>
    </row>
    <row r="74" spans="1:21" s="157" customFormat="1" x14ac:dyDescent="0.25">
      <c r="A74" s="214" t="s">
        <v>103</v>
      </c>
      <c r="B74" s="210">
        <v>8821</v>
      </c>
      <c r="C74" s="214" t="s">
        <v>46</v>
      </c>
      <c r="D74" s="214" t="s">
        <v>104</v>
      </c>
      <c r="E74" s="214" t="s">
        <v>140</v>
      </c>
      <c r="F74" s="214" t="s">
        <v>57</v>
      </c>
      <c r="G74" s="214" t="s">
        <v>106</v>
      </c>
      <c r="H74" s="215">
        <v>42734</v>
      </c>
      <c r="I74" s="215">
        <v>42738</v>
      </c>
      <c r="J74" s="210">
        <v>4</v>
      </c>
      <c r="K74" s="215">
        <v>42738</v>
      </c>
      <c r="L74" s="210">
        <v>4</v>
      </c>
      <c r="M74" s="214" t="s">
        <v>107</v>
      </c>
      <c r="N74" s="210" t="s">
        <v>107</v>
      </c>
      <c r="O74" s="215">
        <v>42747</v>
      </c>
      <c r="P74" s="210">
        <v>13</v>
      </c>
      <c r="Q74" s="214" t="s">
        <v>111</v>
      </c>
      <c r="R74" s="210" t="s">
        <v>52</v>
      </c>
      <c r="S74" s="214"/>
      <c r="T74" s="214" t="s">
        <v>141</v>
      </c>
      <c r="U74" s="214"/>
    </row>
    <row r="75" spans="1:21" s="157" customFormat="1" x14ac:dyDescent="0.25">
      <c r="A75" s="214" t="s">
        <v>103</v>
      </c>
      <c r="B75" s="216">
        <v>8834</v>
      </c>
      <c r="C75" s="214" t="s">
        <v>81</v>
      </c>
      <c r="D75" s="214" t="s">
        <v>187</v>
      </c>
      <c r="E75" s="214" t="s">
        <v>135</v>
      </c>
      <c r="F75" s="214" t="s">
        <v>191</v>
      </c>
      <c r="G75" s="214" t="s">
        <v>189</v>
      </c>
      <c r="H75" s="215">
        <v>42720</v>
      </c>
      <c r="I75" s="215">
        <v>42726</v>
      </c>
      <c r="J75" s="210">
        <v>6</v>
      </c>
      <c r="K75" s="215">
        <v>42726</v>
      </c>
      <c r="L75" s="210">
        <v>6</v>
      </c>
      <c r="M75" s="215">
        <v>42747</v>
      </c>
      <c r="N75" s="210">
        <v>27</v>
      </c>
      <c r="O75" s="215">
        <v>42748</v>
      </c>
      <c r="P75" s="210">
        <v>28</v>
      </c>
      <c r="Q75" s="214" t="s">
        <v>111</v>
      </c>
      <c r="R75" s="210" t="s">
        <v>52</v>
      </c>
      <c r="S75" s="214"/>
      <c r="T75" s="214" t="s">
        <v>190</v>
      </c>
      <c r="U75" s="214"/>
    </row>
    <row r="76" spans="1:21" s="157" customFormat="1" x14ac:dyDescent="0.25">
      <c r="A76" s="214" t="s">
        <v>103</v>
      </c>
      <c r="B76" s="216">
        <v>8835</v>
      </c>
      <c r="C76" s="214" t="s">
        <v>46</v>
      </c>
      <c r="D76" s="214" t="s">
        <v>104</v>
      </c>
      <c r="E76" s="214" t="s">
        <v>110</v>
      </c>
      <c r="F76" s="214" t="s">
        <v>54</v>
      </c>
      <c r="G76" s="214" t="s">
        <v>106</v>
      </c>
      <c r="H76" s="215">
        <v>42731</v>
      </c>
      <c r="I76" s="215">
        <v>42754</v>
      </c>
      <c r="J76" s="210">
        <v>23</v>
      </c>
      <c r="K76" s="215">
        <v>42754</v>
      </c>
      <c r="L76" s="210">
        <v>23</v>
      </c>
      <c r="M76" s="214" t="s">
        <v>107</v>
      </c>
      <c r="N76" s="210" t="s">
        <v>107</v>
      </c>
      <c r="O76" s="215">
        <v>42759</v>
      </c>
      <c r="P76" s="210">
        <v>28</v>
      </c>
      <c r="Q76" s="214" t="s">
        <v>111</v>
      </c>
      <c r="R76" s="210" t="s">
        <v>52</v>
      </c>
      <c r="S76" s="214"/>
      <c r="T76" s="214" t="s">
        <v>112</v>
      </c>
      <c r="U76" s="214"/>
    </row>
    <row r="77" spans="1:21" s="157" customFormat="1" x14ac:dyDescent="0.25">
      <c r="A77" s="214" t="s">
        <v>103</v>
      </c>
      <c r="B77" s="216">
        <v>8836</v>
      </c>
      <c r="C77" s="214" t="s">
        <v>81</v>
      </c>
      <c r="D77" s="214" t="s">
        <v>193</v>
      </c>
      <c r="E77" s="214" t="s">
        <v>142</v>
      </c>
      <c r="F77" s="214" t="s">
        <v>57</v>
      </c>
      <c r="G77" s="214" t="s">
        <v>189</v>
      </c>
      <c r="H77" s="215">
        <v>42733</v>
      </c>
      <c r="I77" s="215">
        <v>42743</v>
      </c>
      <c r="J77" s="210">
        <v>10</v>
      </c>
      <c r="K77" s="215">
        <v>42743</v>
      </c>
      <c r="L77" s="210">
        <v>10</v>
      </c>
      <c r="M77" s="214"/>
      <c r="N77" s="210"/>
      <c r="O77" s="215">
        <v>42752</v>
      </c>
      <c r="P77" s="210">
        <v>19</v>
      </c>
      <c r="Q77" s="214" t="s">
        <v>111</v>
      </c>
      <c r="R77" s="210" t="s">
        <v>52</v>
      </c>
      <c r="S77" s="214"/>
      <c r="T77" s="214" t="s">
        <v>190</v>
      </c>
      <c r="U77" s="214"/>
    </row>
    <row r="78" spans="1:21" s="157" customFormat="1" x14ac:dyDescent="0.25">
      <c r="A78" s="214" t="s">
        <v>103</v>
      </c>
      <c r="B78" s="216">
        <v>8837</v>
      </c>
      <c r="C78" s="214" t="s">
        <v>46</v>
      </c>
      <c r="D78" s="214" t="s">
        <v>104</v>
      </c>
      <c r="E78" s="214" t="s">
        <v>113</v>
      </c>
      <c r="F78" s="214" t="s">
        <v>54</v>
      </c>
      <c r="G78" s="214" t="s">
        <v>106</v>
      </c>
      <c r="H78" s="215">
        <v>42738</v>
      </c>
      <c r="I78" s="215">
        <v>42739</v>
      </c>
      <c r="J78" s="210">
        <v>1</v>
      </c>
      <c r="K78" s="215">
        <v>42739</v>
      </c>
      <c r="L78" s="210">
        <v>1</v>
      </c>
      <c r="M78" s="214" t="s">
        <v>107</v>
      </c>
      <c r="N78" s="210" t="s">
        <v>107</v>
      </c>
      <c r="O78" s="215">
        <v>42745</v>
      </c>
      <c r="P78" s="210">
        <v>7</v>
      </c>
      <c r="Q78" s="214" t="s">
        <v>111</v>
      </c>
      <c r="R78" s="210" t="s">
        <v>52</v>
      </c>
      <c r="S78" s="214"/>
      <c r="T78" s="214" t="s">
        <v>128</v>
      </c>
      <c r="U78" s="214"/>
    </row>
    <row r="79" spans="1:21" s="157" customFormat="1" x14ac:dyDescent="0.25">
      <c r="A79" s="214" t="s">
        <v>103</v>
      </c>
      <c r="B79" s="216">
        <v>8838</v>
      </c>
      <c r="C79" s="214" t="s">
        <v>46</v>
      </c>
      <c r="D79" s="214" t="s">
        <v>104</v>
      </c>
      <c r="E79" s="214" t="s">
        <v>138</v>
      </c>
      <c r="F79" s="214" t="s">
        <v>54</v>
      </c>
      <c r="G79" s="214" t="s">
        <v>106</v>
      </c>
      <c r="H79" s="215">
        <v>42738</v>
      </c>
      <c r="I79" s="215">
        <v>42738</v>
      </c>
      <c r="J79" s="210">
        <v>0</v>
      </c>
      <c r="K79" s="215">
        <v>42738</v>
      </c>
      <c r="L79" s="210">
        <v>0</v>
      </c>
      <c r="M79" s="214" t="s">
        <v>107</v>
      </c>
      <c r="N79" s="210" t="s">
        <v>107</v>
      </c>
      <c r="O79" s="215">
        <v>42744</v>
      </c>
      <c r="P79" s="210">
        <v>6</v>
      </c>
      <c r="Q79" s="214" t="s">
        <v>111</v>
      </c>
      <c r="R79" s="210" t="s">
        <v>52</v>
      </c>
      <c r="S79" s="214"/>
      <c r="T79" s="214" t="s">
        <v>139</v>
      </c>
      <c r="U79" s="214"/>
    </row>
    <row r="80" spans="1:21" s="157" customFormat="1" x14ac:dyDescent="0.25">
      <c r="A80" s="214" t="s">
        <v>103</v>
      </c>
      <c r="B80" s="216">
        <v>8839</v>
      </c>
      <c r="C80" s="214" t="s">
        <v>46</v>
      </c>
      <c r="D80" s="214" t="s">
        <v>104</v>
      </c>
      <c r="E80" s="214" t="s">
        <v>105</v>
      </c>
      <c r="F80" s="214" t="s">
        <v>57</v>
      </c>
      <c r="G80" s="214" t="s">
        <v>106</v>
      </c>
      <c r="H80" s="215">
        <v>42738</v>
      </c>
      <c r="I80" s="215">
        <v>42738</v>
      </c>
      <c r="J80" s="210">
        <v>0</v>
      </c>
      <c r="K80" s="215">
        <v>42738</v>
      </c>
      <c r="L80" s="210">
        <v>0</v>
      </c>
      <c r="M80" s="214" t="s">
        <v>107</v>
      </c>
      <c r="N80" s="210" t="s">
        <v>107</v>
      </c>
      <c r="O80" s="215">
        <v>42746</v>
      </c>
      <c r="P80" s="210">
        <v>8</v>
      </c>
      <c r="Q80" s="214" t="s">
        <v>111</v>
      </c>
      <c r="R80" s="210" t="s">
        <v>52</v>
      </c>
      <c r="S80" s="214"/>
      <c r="T80" s="214" t="s">
        <v>109</v>
      </c>
      <c r="U80" s="214"/>
    </row>
    <row r="81" spans="1:21" s="157" customFormat="1" x14ac:dyDescent="0.25">
      <c r="A81" s="214" t="s">
        <v>103</v>
      </c>
      <c r="B81" s="216">
        <v>8840</v>
      </c>
      <c r="C81" s="214" t="s">
        <v>46</v>
      </c>
      <c r="D81" s="214" t="s">
        <v>104</v>
      </c>
      <c r="E81" s="214" t="s">
        <v>153</v>
      </c>
      <c r="F81" s="214" t="s">
        <v>54</v>
      </c>
      <c r="G81" s="214" t="s">
        <v>106</v>
      </c>
      <c r="H81" s="215">
        <v>42738</v>
      </c>
      <c r="I81" s="215">
        <v>42739</v>
      </c>
      <c r="J81" s="210">
        <v>1</v>
      </c>
      <c r="K81" s="215">
        <v>42739</v>
      </c>
      <c r="L81" s="210">
        <v>1</v>
      </c>
      <c r="M81" s="214" t="s">
        <v>107</v>
      </c>
      <c r="N81" s="210" t="s">
        <v>107</v>
      </c>
      <c r="O81" s="215">
        <v>42747</v>
      </c>
      <c r="P81" s="210">
        <v>9</v>
      </c>
      <c r="Q81" s="214" t="s">
        <v>111</v>
      </c>
      <c r="R81" s="210" t="s">
        <v>52</v>
      </c>
      <c r="S81" s="214"/>
      <c r="T81" s="214" t="s">
        <v>154</v>
      </c>
      <c r="U81" s="214"/>
    </row>
    <row r="82" spans="1:21" s="157" customFormat="1" x14ac:dyDescent="0.25">
      <c r="A82" s="214" t="s">
        <v>103</v>
      </c>
      <c r="B82" s="216">
        <v>8841</v>
      </c>
      <c r="C82" s="214" t="s">
        <v>46</v>
      </c>
      <c r="D82" s="214" t="s">
        <v>104</v>
      </c>
      <c r="E82" s="214" t="s">
        <v>105</v>
      </c>
      <c r="F82" s="214" t="s">
        <v>57</v>
      </c>
      <c r="G82" s="214" t="s">
        <v>106</v>
      </c>
      <c r="H82" s="215">
        <v>42738</v>
      </c>
      <c r="I82" s="215">
        <v>42738</v>
      </c>
      <c r="J82" s="210">
        <v>0</v>
      </c>
      <c r="K82" s="215">
        <v>42738</v>
      </c>
      <c r="L82" s="210">
        <v>0</v>
      </c>
      <c r="M82" s="214" t="s">
        <v>107</v>
      </c>
      <c r="N82" s="210" t="s">
        <v>107</v>
      </c>
      <c r="O82" s="215">
        <v>42750</v>
      </c>
      <c r="P82" s="210">
        <v>12</v>
      </c>
      <c r="Q82" s="214" t="s">
        <v>111</v>
      </c>
      <c r="R82" s="210" t="s">
        <v>52</v>
      </c>
      <c r="S82" s="214"/>
      <c r="T82" s="214" t="s">
        <v>118</v>
      </c>
      <c r="U82" s="214"/>
    </row>
    <row r="83" spans="1:21" s="157" customFormat="1" x14ac:dyDescent="0.25">
      <c r="A83" s="214" t="s">
        <v>103</v>
      </c>
      <c r="B83" s="216">
        <v>8842</v>
      </c>
      <c r="C83" s="214" t="s">
        <v>46</v>
      </c>
      <c r="D83" s="214" t="s">
        <v>104</v>
      </c>
      <c r="E83" s="214" t="s">
        <v>105</v>
      </c>
      <c r="F83" s="214" t="s">
        <v>57</v>
      </c>
      <c r="G83" s="214" t="s">
        <v>106</v>
      </c>
      <c r="H83" s="215">
        <v>42739</v>
      </c>
      <c r="I83" s="215">
        <v>42739</v>
      </c>
      <c r="J83" s="210">
        <v>0</v>
      </c>
      <c r="K83" s="215">
        <v>42739</v>
      </c>
      <c r="L83" s="210">
        <v>0</v>
      </c>
      <c r="M83" s="214" t="s">
        <v>107</v>
      </c>
      <c r="N83" s="210" t="s">
        <v>107</v>
      </c>
      <c r="O83" s="215">
        <v>42745</v>
      </c>
      <c r="P83" s="210">
        <v>6</v>
      </c>
      <c r="Q83" s="214" t="s">
        <v>111</v>
      </c>
      <c r="R83" s="210" t="s">
        <v>52</v>
      </c>
      <c r="S83" s="214"/>
      <c r="T83" s="214" t="s">
        <v>118</v>
      </c>
      <c r="U83" s="214"/>
    </row>
    <row r="84" spans="1:21" s="157" customFormat="1" x14ac:dyDescent="0.25">
      <c r="A84" s="214" t="s">
        <v>103</v>
      </c>
      <c r="B84" s="216">
        <v>8843</v>
      </c>
      <c r="C84" s="214" t="s">
        <v>46</v>
      </c>
      <c r="D84" s="214" t="s">
        <v>104</v>
      </c>
      <c r="E84" s="214" t="s">
        <v>105</v>
      </c>
      <c r="F84" s="214" t="s">
        <v>57</v>
      </c>
      <c r="G84" s="214" t="s">
        <v>106</v>
      </c>
      <c r="H84" s="215">
        <v>42739</v>
      </c>
      <c r="I84" s="215">
        <v>42739</v>
      </c>
      <c r="J84" s="210">
        <v>0</v>
      </c>
      <c r="K84" s="215">
        <v>42739</v>
      </c>
      <c r="L84" s="210">
        <v>0</v>
      </c>
      <c r="M84" s="214" t="s">
        <v>107</v>
      </c>
      <c r="N84" s="210" t="s">
        <v>107</v>
      </c>
      <c r="O84" s="215">
        <v>42745</v>
      </c>
      <c r="P84" s="210">
        <v>6</v>
      </c>
      <c r="Q84" s="214" t="s">
        <v>111</v>
      </c>
      <c r="R84" s="210" t="s">
        <v>52</v>
      </c>
      <c r="S84" s="214"/>
      <c r="T84" s="214" t="s">
        <v>118</v>
      </c>
      <c r="U84" s="214"/>
    </row>
    <row r="85" spans="1:21" s="157" customFormat="1" x14ac:dyDescent="0.25">
      <c r="A85" s="214" t="s">
        <v>103</v>
      </c>
      <c r="B85" s="216">
        <v>8844</v>
      </c>
      <c r="C85" s="214" t="s">
        <v>46</v>
      </c>
      <c r="D85" s="214" t="s">
        <v>104</v>
      </c>
      <c r="E85" s="214" t="s">
        <v>135</v>
      </c>
      <c r="F85" s="214" t="s">
        <v>57</v>
      </c>
      <c r="G85" s="214" t="s">
        <v>106</v>
      </c>
      <c r="H85" s="215">
        <v>42739</v>
      </c>
      <c r="I85" s="215">
        <v>42739</v>
      </c>
      <c r="J85" s="210">
        <v>0</v>
      </c>
      <c r="K85" s="215">
        <v>42739</v>
      </c>
      <c r="L85" s="210">
        <v>0</v>
      </c>
      <c r="M85" s="214" t="s">
        <v>107</v>
      </c>
      <c r="N85" s="210" t="s">
        <v>107</v>
      </c>
      <c r="O85" s="215">
        <v>42745</v>
      </c>
      <c r="P85" s="210">
        <v>6</v>
      </c>
      <c r="Q85" s="214" t="s">
        <v>111</v>
      </c>
      <c r="R85" s="210" t="s">
        <v>52</v>
      </c>
      <c r="S85" s="214"/>
      <c r="T85" s="214" t="s">
        <v>136</v>
      </c>
      <c r="U85" s="214"/>
    </row>
    <row r="86" spans="1:21" s="157" customFormat="1" x14ac:dyDescent="0.25">
      <c r="A86" s="214" t="s">
        <v>103</v>
      </c>
      <c r="B86" s="216">
        <v>8845</v>
      </c>
      <c r="C86" s="214" t="s">
        <v>46</v>
      </c>
      <c r="D86" s="214" t="s">
        <v>104</v>
      </c>
      <c r="E86" s="214" t="s">
        <v>142</v>
      </c>
      <c r="F86" s="214" t="s">
        <v>54</v>
      </c>
      <c r="G86" s="214" t="s">
        <v>132</v>
      </c>
      <c r="H86" s="215">
        <v>42739</v>
      </c>
      <c r="I86" s="215">
        <v>42746</v>
      </c>
      <c r="J86" s="210">
        <v>7</v>
      </c>
      <c r="K86" s="215">
        <v>42746</v>
      </c>
      <c r="L86" s="210">
        <v>7</v>
      </c>
      <c r="M86" s="214" t="s">
        <v>107</v>
      </c>
      <c r="N86" s="210" t="s">
        <v>107</v>
      </c>
      <c r="O86" s="215">
        <v>42752</v>
      </c>
      <c r="P86" s="210">
        <v>13</v>
      </c>
      <c r="Q86" s="214" t="s">
        <v>111</v>
      </c>
      <c r="R86" s="210" t="s">
        <v>52</v>
      </c>
      <c r="S86" s="214"/>
      <c r="T86" s="214" t="s">
        <v>144</v>
      </c>
      <c r="U86" s="214"/>
    </row>
    <row r="87" spans="1:21" s="157" customFormat="1" x14ac:dyDescent="0.25">
      <c r="A87" s="214" t="s">
        <v>103</v>
      </c>
      <c r="B87" s="216">
        <v>8846</v>
      </c>
      <c r="C87" s="214" t="s">
        <v>46</v>
      </c>
      <c r="D87" s="214" t="s">
        <v>104</v>
      </c>
      <c r="E87" s="214" t="s">
        <v>105</v>
      </c>
      <c r="F87" s="214" t="s">
        <v>57</v>
      </c>
      <c r="G87" s="214" t="s">
        <v>106</v>
      </c>
      <c r="H87" s="215">
        <v>42739</v>
      </c>
      <c r="I87" s="215">
        <v>42739</v>
      </c>
      <c r="J87" s="210">
        <v>0</v>
      </c>
      <c r="K87" s="214" t="s">
        <v>52</v>
      </c>
      <c r="L87" s="210" t="s">
        <v>52</v>
      </c>
      <c r="M87" s="214" t="s">
        <v>107</v>
      </c>
      <c r="N87" s="210" t="s">
        <v>107</v>
      </c>
      <c r="O87" s="215">
        <v>42753</v>
      </c>
      <c r="P87" s="210">
        <v>14</v>
      </c>
      <c r="Q87" s="214" t="s">
        <v>149</v>
      </c>
      <c r="R87" s="210" t="s">
        <v>52</v>
      </c>
      <c r="S87" s="214"/>
      <c r="T87" s="214" t="s">
        <v>118</v>
      </c>
      <c r="U87" s="214"/>
    </row>
    <row r="88" spans="1:21" s="157" customFormat="1" x14ac:dyDescent="0.25">
      <c r="A88" s="214" t="s">
        <v>103</v>
      </c>
      <c r="B88" s="216">
        <v>8847</v>
      </c>
      <c r="C88" s="214" t="s">
        <v>46</v>
      </c>
      <c r="D88" s="214" t="s">
        <v>104</v>
      </c>
      <c r="E88" s="214" t="s">
        <v>105</v>
      </c>
      <c r="F88" s="214" t="s">
        <v>54</v>
      </c>
      <c r="G88" s="214" t="s">
        <v>106</v>
      </c>
      <c r="H88" s="215">
        <v>42739</v>
      </c>
      <c r="I88" s="215">
        <v>42739</v>
      </c>
      <c r="J88" s="210">
        <v>0</v>
      </c>
      <c r="K88" s="215">
        <v>42739</v>
      </c>
      <c r="L88" s="210">
        <v>0</v>
      </c>
      <c r="M88" s="214" t="s">
        <v>107</v>
      </c>
      <c r="N88" s="210" t="s">
        <v>107</v>
      </c>
      <c r="O88" s="215">
        <v>42747</v>
      </c>
      <c r="P88" s="210">
        <v>8</v>
      </c>
      <c r="Q88" s="214" t="s">
        <v>150</v>
      </c>
      <c r="R88" s="210" t="s">
        <v>52</v>
      </c>
      <c r="S88" s="214"/>
      <c r="T88" s="214" t="s">
        <v>118</v>
      </c>
      <c r="U88" s="214"/>
    </row>
    <row r="89" spans="1:21" s="157" customFormat="1" x14ac:dyDescent="0.25">
      <c r="A89" s="214" t="s">
        <v>103</v>
      </c>
      <c r="B89" s="216">
        <v>8848</v>
      </c>
      <c r="C89" s="214" t="s">
        <v>46</v>
      </c>
      <c r="D89" s="214" t="s">
        <v>104</v>
      </c>
      <c r="E89" s="214" t="s">
        <v>113</v>
      </c>
      <c r="F89" s="214" t="s">
        <v>57</v>
      </c>
      <c r="G89" s="214" t="s">
        <v>106</v>
      </c>
      <c r="H89" s="215">
        <v>42739</v>
      </c>
      <c r="I89" s="215">
        <v>42739</v>
      </c>
      <c r="J89" s="210">
        <v>0</v>
      </c>
      <c r="K89" s="215">
        <v>42741</v>
      </c>
      <c r="L89" s="210">
        <v>2</v>
      </c>
      <c r="M89" s="214" t="s">
        <v>107</v>
      </c>
      <c r="N89" s="210" t="s">
        <v>107</v>
      </c>
      <c r="O89" s="215">
        <v>42747</v>
      </c>
      <c r="P89" s="210">
        <v>8</v>
      </c>
      <c r="Q89" s="214" t="s">
        <v>111</v>
      </c>
      <c r="R89" s="210" t="s">
        <v>52</v>
      </c>
      <c r="S89" s="214"/>
      <c r="T89" s="214" t="s">
        <v>160</v>
      </c>
      <c r="U89" s="214"/>
    </row>
    <row r="90" spans="1:21" s="157" customFormat="1" ht="30" x14ac:dyDescent="0.25">
      <c r="A90" s="214" t="s">
        <v>103</v>
      </c>
      <c r="B90" s="216">
        <v>8849</v>
      </c>
      <c r="C90" s="214" t="s">
        <v>46</v>
      </c>
      <c r="D90" s="214" t="s">
        <v>104</v>
      </c>
      <c r="E90" s="214" t="s">
        <v>105</v>
      </c>
      <c r="F90" s="214" t="s">
        <v>54</v>
      </c>
      <c r="G90" s="214" t="s">
        <v>106</v>
      </c>
      <c r="H90" s="215">
        <v>42739</v>
      </c>
      <c r="I90" s="215">
        <v>42739</v>
      </c>
      <c r="J90" s="210">
        <v>0</v>
      </c>
      <c r="K90" s="215">
        <v>42739</v>
      </c>
      <c r="L90" s="210">
        <v>0</v>
      </c>
      <c r="M90" s="214" t="s">
        <v>107</v>
      </c>
      <c r="N90" s="210" t="s">
        <v>107</v>
      </c>
      <c r="O90" s="215">
        <v>42761</v>
      </c>
      <c r="P90" s="210">
        <v>22</v>
      </c>
      <c r="Q90" s="214" t="s">
        <v>167</v>
      </c>
      <c r="R90" s="210" t="s">
        <v>52</v>
      </c>
      <c r="S90" s="214"/>
      <c r="T90" s="214" t="s">
        <v>118</v>
      </c>
      <c r="U90" s="214"/>
    </row>
    <row r="91" spans="1:21" s="157" customFormat="1" x14ac:dyDescent="0.25">
      <c r="A91" s="214" t="s">
        <v>103</v>
      </c>
      <c r="B91" s="216">
        <v>8850</v>
      </c>
      <c r="C91" s="214" t="s">
        <v>46</v>
      </c>
      <c r="D91" s="214" t="s">
        <v>104</v>
      </c>
      <c r="E91" s="214" t="s">
        <v>105</v>
      </c>
      <c r="F91" s="214" t="s">
        <v>54</v>
      </c>
      <c r="G91" s="214" t="s">
        <v>106</v>
      </c>
      <c r="H91" s="215">
        <v>42739</v>
      </c>
      <c r="I91" s="215">
        <v>42739</v>
      </c>
      <c r="J91" s="210">
        <v>0</v>
      </c>
      <c r="K91" s="215">
        <v>42739</v>
      </c>
      <c r="L91" s="210">
        <v>0</v>
      </c>
      <c r="M91" s="214" t="s">
        <v>107</v>
      </c>
      <c r="N91" s="210" t="s">
        <v>107</v>
      </c>
      <c r="O91" s="215">
        <v>42748</v>
      </c>
      <c r="P91" s="210">
        <v>9</v>
      </c>
      <c r="Q91" s="214" t="s">
        <v>111</v>
      </c>
      <c r="R91" s="210" t="s">
        <v>52</v>
      </c>
      <c r="S91" s="214"/>
      <c r="T91" s="214" t="s">
        <v>118</v>
      </c>
      <c r="U91" s="214"/>
    </row>
    <row r="92" spans="1:21" s="157" customFormat="1" x14ac:dyDescent="0.25">
      <c r="A92" s="214" t="s">
        <v>103</v>
      </c>
      <c r="B92" s="216">
        <v>8851</v>
      </c>
      <c r="C92" s="214" t="s">
        <v>46</v>
      </c>
      <c r="D92" s="214" t="s">
        <v>104</v>
      </c>
      <c r="E92" s="214" t="s">
        <v>122</v>
      </c>
      <c r="F92" s="214" t="s">
        <v>57</v>
      </c>
      <c r="G92" s="214" t="s">
        <v>106</v>
      </c>
      <c r="H92" s="215">
        <v>42739</v>
      </c>
      <c r="I92" s="215">
        <v>42739</v>
      </c>
      <c r="J92" s="210">
        <v>0</v>
      </c>
      <c r="K92" s="215">
        <v>42739</v>
      </c>
      <c r="L92" s="210">
        <v>0</v>
      </c>
      <c r="M92" s="214" t="s">
        <v>107</v>
      </c>
      <c r="N92" s="210" t="s">
        <v>107</v>
      </c>
      <c r="O92" s="215">
        <v>42747</v>
      </c>
      <c r="P92" s="210">
        <v>8</v>
      </c>
      <c r="Q92" s="214" t="s">
        <v>111</v>
      </c>
      <c r="R92" s="210" t="s">
        <v>52</v>
      </c>
      <c r="S92" s="214"/>
      <c r="T92" s="214" t="s">
        <v>124</v>
      </c>
      <c r="U92" s="214"/>
    </row>
    <row r="93" spans="1:21" s="157" customFormat="1" x14ac:dyDescent="0.25">
      <c r="A93" s="214" t="s">
        <v>103</v>
      </c>
      <c r="B93" s="216">
        <v>8852</v>
      </c>
      <c r="C93" s="214" t="s">
        <v>46</v>
      </c>
      <c r="D93" s="214" t="s">
        <v>104</v>
      </c>
      <c r="E93" s="214" t="s">
        <v>113</v>
      </c>
      <c r="F93" s="214" t="s">
        <v>54</v>
      </c>
      <c r="G93" s="214" t="s">
        <v>114</v>
      </c>
      <c r="H93" s="215">
        <v>42739</v>
      </c>
      <c r="I93" s="215">
        <v>42739</v>
      </c>
      <c r="J93" s="210">
        <v>0</v>
      </c>
      <c r="K93" s="215">
        <v>42740</v>
      </c>
      <c r="L93" s="210">
        <v>1</v>
      </c>
      <c r="M93" s="214" t="s">
        <v>107</v>
      </c>
      <c r="N93" s="210" t="s">
        <v>107</v>
      </c>
      <c r="O93" s="214" t="s">
        <v>52</v>
      </c>
      <c r="P93" s="210" t="s">
        <v>52</v>
      </c>
      <c r="Q93" s="214"/>
      <c r="R93" s="210">
        <v>27</v>
      </c>
      <c r="S93" s="214" t="s">
        <v>111</v>
      </c>
      <c r="T93" s="214" t="s">
        <v>128</v>
      </c>
      <c r="U93" s="214"/>
    </row>
    <row r="94" spans="1:21" s="157" customFormat="1" x14ac:dyDescent="0.25">
      <c r="A94" s="214" t="s">
        <v>103</v>
      </c>
      <c r="B94" s="216">
        <v>8853</v>
      </c>
      <c r="C94" s="214" t="s">
        <v>46</v>
      </c>
      <c r="D94" s="214" t="s">
        <v>104</v>
      </c>
      <c r="E94" s="214" t="s">
        <v>116</v>
      </c>
      <c r="F94" s="214" t="s">
        <v>57</v>
      </c>
      <c r="G94" s="214" t="s">
        <v>114</v>
      </c>
      <c r="H94" s="215">
        <v>42739</v>
      </c>
      <c r="I94" s="215">
        <v>42739</v>
      </c>
      <c r="J94" s="210">
        <v>0</v>
      </c>
      <c r="K94" s="215">
        <v>42739</v>
      </c>
      <c r="L94" s="210">
        <v>0</v>
      </c>
      <c r="M94" s="214" t="s">
        <v>107</v>
      </c>
      <c r="N94" s="210" t="s">
        <v>107</v>
      </c>
      <c r="O94" s="214" t="s">
        <v>52</v>
      </c>
      <c r="P94" s="210" t="s">
        <v>52</v>
      </c>
      <c r="Q94" s="214"/>
      <c r="R94" s="210">
        <v>27</v>
      </c>
      <c r="S94" s="214" t="s">
        <v>111</v>
      </c>
      <c r="T94" s="214" t="s">
        <v>117</v>
      </c>
      <c r="U94" s="214"/>
    </row>
    <row r="95" spans="1:21" s="157" customFormat="1" x14ac:dyDescent="0.25">
      <c r="A95" s="214" t="s">
        <v>103</v>
      </c>
      <c r="B95" s="216">
        <v>8854</v>
      </c>
      <c r="C95" s="214" t="s">
        <v>46</v>
      </c>
      <c r="D95" s="214" t="s">
        <v>104</v>
      </c>
      <c r="E95" s="214" t="s">
        <v>105</v>
      </c>
      <c r="F95" s="214" t="s">
        <v>54</v>
      </c>
      <c r="G95" s="214" t="s">
        <v>132</v>
      </c>
      <c r="H95" s="215">
        <v>42739</v>
      </c>
      <c r="I95" s="215">
        <v>42739</v>
      </c>
      <c r="J95" s="210">
        <v>0</v>
      </c>
      <c r="K95" s="215">
        <v>42739</v>
      </c>
      <c r="L95" s="210">
        <v>0</v>
      </c>
      <c r="M95" s="214" t="s">
        <v>107</v>
      </c>
      <c r="N95" s="210" t="s">
        <v>107</v>
      </c>
      <c r="O95" s="215">
        <v>42744</v>
      </c>
      <c r="P95" s="210">
        <v>5</v>
      </c>
      <c r="Q95" s="214" t="s">
        <v>111</v>
      </c>
      <c r="R95" s="210" t="s">
        <v>52</v>
      </c>
      <c r="S95" s="214"/>
      <c r="T95" s="214" t="s">
        <v>118</v>
      </c>
      <c r="U95" s="214"/>
    </row>
    <row r="96" spans="1:21" s="157" customFormat="1" x14ac:dyDescent="0.25">
      <c r="A96" s="214" t="s">
        <v>103</v>
      </c>
      <c r="B96" s="216">
        <v>8855</v>
      </c>
      <c r="C96" s="214" t="s">
        <v>46</v>
      </c>
      <c r="D96" s="214" t="s">
        <v>104</v>
      </c>
      <c r="E96" s="214" t="s">
        <v>105</v>
      </c>
      <c r="F96" s="214" t="s">
        <v>57</v>
      </c>
      <c r="G96" s="214" t="s">
        <v>132</v>
      </c>
      <c r="H96" s="215">
        <v>42740</v>
      </c>
      <c r="I96" s="215">
        <v>42740</v>
      </c>
      <c r="J96" s="210">
        <v>0</v>
      </c>
      <c r="K96" s="214" t="s">
        <v>52</v>
      </c>
      <c r="L96" s="210" t="s">
        <v>52</v>
      </c>
      <c r="M96" s="214" t="s">
        <v>107</v>
      </c>
      <c r="N96" s="210" t="s">
        <v>107</v>
      </c>
      <c r="O96" s="215">
        <v>42747</v>
      </c>
      <c r="P96" s="210">
        <v>7</v>
      </c>
      <c r="Q96" s="214" t="s">
        <v>111</v>
      </c>
      <c r="R96" s="210" t="s">
        <v>52</v>
      </c>
      <c r="S96" s="214"/>
      <c r="T96" s="214" t="s">
        <v>118</v>
      </c>
      <c r="U96" s="214"/>
    </row>
    <row r="97" spans="1:21" s="157" customFormat="1" x14ac:dyDescent="0.25">
      <c r="A97" s="214" t="s">
        <v>103</v>
      </c>
      <c r="B97" s="216">
        <v>8856</v>
      </c>
      <c r="C97" s="214" t="s">
        <v>46</v>
      </c>
      <c r="D97" s="214" t="s">
        <v>104</v>
      </c>
      <c r="E97" s="214" t="s">
        <v>105</v>
      </c>
      <c r="F97" s="214" t="s">
        <v>57</v>
      </c>
      <c r="G97" s="214" t="s">
        <v>106</v>
      </c>
      <c r="H97" s="215">
        <v>42740</v>
      </c>
      <c r="I97" s="215">
        <v>42740</v>
      </c>
      <c r="J97" s="210">
        <v>0</v>
      </c>
      <c r="K97" s="214" t="s">
        <v>52</v>
      </c>
      <c r="L97" s="210" t="s">
        <v>52</v>
      </c>
      <c r="M97" s="214" t="s">
        <v>107</v>
      </c>
      <c r="N97" s="210" t="s">
        <v>107</v>
      </c>
      <c r="O97" s="215">
        <v>42747</v>
      </c>
      <c r="P97" s="210">
        <v>7</v>
      </c>
      <c r="Q97" s="214" t="s">
        <v>111</v>
      </c>
      <c r="R97" s="210" t="s">
        <v>52</v>
      </c>
      <c r="S97" s="214"/>
      <c r="T97" s="214" t="s">
        <v>118</v>
      </c>
      <c r="U97" s="214"/>
    </row>
    <row r="98" spans="1:21" s="157" customFormat="1" x14ac:dyDescent="0.25">
      <c r="A98" s="214" t="s">
        <v>103</v>
      </c>
      <c r="B98" s="216">
        <v>8857</v>
      </c>
      <c r="C98" s="214" t="s">
        <v>46</v>
      </c>
      <c r="D98" s="214" t="s">
        <v>104</v>
      </c>
      <c r="E98" s="214" t="s">
        <v>135</v>
      </c>
      <c r="F98" s="214" t="s">
        <v>57</v>
      </c>
      <c r="G98" s="214" t="s">
        <v>106</v>
      </c>
      <c r="H98" s="215">
        <v>42740</v>
      </c>
      <c r="I98" s="215">
        <v>42740</v>
      </c>
      <c r="J98" s="210">
        <v>0</v>
      </c>
      <c r="K98" s="215">
        <v>42740</v>
      </c>
      <c r="L98" s="210">
        <v>0</v>
      </c>
      <c r="M98" s="214" t="s">
        <v>107</v>
      </c>
      <c r="N98" s="210" t="s">
        <v>107</v>
      </c>
      <c r="O98" s="215">
        <v>42746</v>
      </c>
      <c r="P98" s="210">
        <v>6</v>
      </c>
      <c r="Q98" s="214" t="s">
        <v>111</v>
      </c>
      <c r="R98" s="210" t="s">
        <v>52</v>
      </c>
      <c r="S98" s="214"/>
      <c r="T98" s="214" t="s">
        <v>136</v>
      </c>
      <c r="U98" s="214"/>
    </row>
    <row r="99" spans="1:21" s="157" customFormat="1" x14ac:dyDescent="0.25">
      <c r="A99" s="214" t="s">
        <v>103</v>
      </c>
      <c r="B99" s="216">
        <v>8858</v>
      </c>
      <c r="C99" s="214" t="s">
        <v>46</v>
      </c>
      <c r="D99" s="214" t="s">
        <v>104</v>
      </c>
      <c r="E99" s="214" t="s">
        <v>130</v>
      </c>
      <c r="F99" s="214" t="s">
        <v>57</v>
      </c>
      <c r="G99" s="214" t="s">
        <v>106</v>
      </c>
      <c r="H99" s="215">
        <v>42740</v>
      </c>
      <c r="I99" s="215">
        <v>42740</v>
      </c>
      <c r="J99" s="210">
        <v>0</v>
      </c>
      <c r="K99" s="215">
        <v>42740</v>
      </c>
      <c r="L99" s="210">
        <v>0</v>
      </c>
      <c r="M99" s="214" t="s">
        <v>107</v>
      </c>
      <c r="N99" s="210" t="s">
        <v>107</v>
      </c>
      <c r="O99" s="215">
        <v>42752</v>
      </c>
      <c r="P99" s="210">
        <v>12</v>
      </c>
      <c r="Q99" s="214" t="s">
        <v>111</v>
      </c>
      <c r="R99" s="210" t="s">
        <v>52</v>
      </c>
      <c r="S99" s="214"/>
      <c r="T99" s="214" t="s">
        <v>131</v>
      </c>
      <c r="U99" s="214"/>
    </row>
    <row r="100" spans="1:21" s="157" customFormat="1" x14ac:dyDescent="0.25">
      <c r="A100" s="214" t="s">
        <v>103</v>
      </c>
      <c r="B100" s="216">
        <v>8859</v>
      </c>
      <c r="C100" s="214" t="s">
        <v>46</v>
      </c>
      <c r="D100" s="214" t="s">
        <v>104</v>
      </c>
      <c r="E100" s="214" t="s">
        <v>105</v>
      </c>
      <c r="F100" s="214" t="s">
        <v>54</v>
      </c>
      <c r="G100" s="214" t="s">
        <v>106</v>
      </c>
      <c r="H100" s="215">
        <v>42740</v>
      </c>
      <c r="I100" s="215">
        <v>42740</v>
      </c>
      <c r="J100" s="210">
        <v>0</v>
      </c>
      <c r="K100" s="215">
        <v>42740</v>
      </c>
      <c r="L100" s="210">
        <v>0</v>
      </c>
      <c r="M100" s="214" t="s">
        <v>107</v>
      </c>
      <c r="N100" s="210" t="s">
        <v>107</v>
      </c>
      <c r="O100" s="215">
        <v>42754</v>
      </c>
      <c r="P100" s="210">
        <v>14</v>
      </c>
      <c r="Q100" s="214" t="s">
        <v>111</v>
      </c>
      <c r="R100" s="210" t="s">
        <v>52</v>
      </c>
      <c r="S100" s="214"/>
      <c r="T100" s="214" t="s">
        <v>118</v>
      </c>
      <c r="U100" s="214"/>
    </row>
    <row r="101" spans="1:21" s="157" customFormat="1" x14ac:dyDescent="0.25">
      <c r="A101" s="214" t="s">
        <v>103</v>
      </c>
      <c r="B101" s="216">
        <v>8860</v>
      </c>
      <c r="C101" s="214" t="s">
        <v>46</v>
      </c>
      <c r="D101" s="214" t="s">
        <v>104</v>
      </c>
      <c r="E101" s="214" t="s">
        <v>140</v>
      </c>
      <c r="F101" s="214" t="s">
        <v>54</v>
      </c>
      <c r="G101" s="214" t="s">
        <v>106</v>
      </c>
      <c r="H101" s="215">
        <v>42740</v>
      </c>
      <c r="I101" s="215">
        <v>42740</v>
      </c>
      <c r="J101" s="210">
        <v>0</v>
      </c>
      <c r="K101" s="214" t="s">
        <v>52</v>
      </c>
      <c r="L101" s="210" t="s">
        <v>52</v>
      </c>
      <c r="M101" s="214" t="s">
        <v>107</v>
      </c>
      <c r="N101" s="210" t="s">
        <v>107</v>
      </c>
      <c r="O101" s="215">
        <v>42765</v>
      </c>
      <c r="P101" s="210">
        <v>25</v>
      </c>
      <c r="Q101" s="214" t="s">
        <v>176</v>
      </c>
      <c r="R101" s="210" t="s">
        <v>52</v>
      </c>
      <c r="S101" s="214"/>
      <c r="T101" s="214" t="s">
        <v>141</v>
      </c>
      <c r="U101" s="214"/>
    </row>
    <row r="102" spans="1:21" s="157" customFormat="1" ht="60" x14ac:dyDescent="0.25">
      <c r="A102" s="214" t="s">
        <v>103</v>
      </c>
      <c r="B102" s="216">
        <v>8861</v>
      </c>
      <c r="C102" s="214" t="s">
        <v>46</v>
      </c>
      <c r="D102" s="214" t="s">
        <v>104</v>
      </c>
      <c r="E102" s="214" t="s">
        <v>173</v>
      </c>
      <c r="F102" s="214" t="s">
        <v>54</v>
      </c>
      <c r="G102" s="214" t="s">
        <v>114</v>
      </c>
      <c r="H102" s="215">
        <v>42740</v>
      </c>
      <c r="I102" s="215">
        <v>42740</v>
      </c>
      <c r="J102" s="210">
        <v>0</v>
      </c>
      <c r="K102" s="215">
        <v>42740</v>
      </c>
      <c r="L102" s="210">
        <v>0</v>
      </c>
      <c r="M102" s="214" t="s">
        <v>107</v>
      </c>
      <c r="N102" s="210" t="s">
        <v>107</v>
      </c>
      <c r="O102" s="214" t="s">
        <v>52</v>
      </c>
      <c r="P102" s="210" t="s">
        <v>52</v>
      </c>
      <c r="Q102" s="214"/>
      <c r="R102" s="210">
        <v>26</v>
      </c>
      <c r="S102" s="214" t="s">
        <v>177</v>
      </c>
      <c r="T102" s="214" t="s">
        <v>174</v>
      </c>
      <c r="U102" s="214"/>
    </row>
    <row r="103" spans="1:21" s="157" customFormat="1" x14ac:dyDescent="0.25">
      <c r="A103" s="214" t="s">
        <v>103</v>
      </c>
      <c r="B103" s="216">
        <v>8862</v>
      </c>
      <c r="C103" s="214" t="s">
        <v>46</v>
      </c>
      <c r="D103" s="214" t="s">
        <v>104</v>
      </c>
      <c r="E103" s="214" t="s">
        <v>173</v>
      </c>
      <c r="F103" s="214" t="s">
        <v>54</v>
      </c>
      <c r="G103" s="214" t="s">
        <v>114</v>
      </c>
      <c r="H103" s="215">
        <v>42740</v>
      </c>
      <c r="I103" s="215">
        <v>42740</v>
      </c>
      <c r="J103" s="210">
        <v>0</v>
      </c>
      <c r="K103" s="215">
        <v>42744</v>
      </c>
      <c r="L103" s="210">
        <v>4</v>
      </c>
      <c r="M103" s="214" t="s">
        <v>107</v>
      </c>
      <c r="N103" s="210" t="s">
        <v>107</v>
      </c>
      <c r="O103" s="214" t="s">
        <v>52</v>
      </c>
      <c r="P103" s="210" t="s">
        <v>52</v>
      </c>
      <c r="Q103" s="214"/>
      <c r="R103" s="210">
        <v>26</v>
      </c>
      <c r="S103" s="214" t="s">
        <v>111</v>
      </c>
      <c r="T103" s="214" t="s">
        <v>174</v>
      </c>
      <c r="U103" s="214"/>
    </row>
    <row r="104" spans="1:21" s="157" customFormat="1" x14ac:dyDescent="0.25">
      <c r="A104" s="214" t="s">
        <v>103</v>
      </c>
      <c r="B104" s="216">
        <v>8863</v>
      </c>
      <c r="C104" s="214" t="s">
        <v>46</v>
      </c>
      <c r="D104" s="214" t="s">
        <v>104</v>
      </c>
      <c r="E104" s="214" t="s">
        <v>105</v>
      </c>
      <c r="F104" s="214" t="s">
        <v>57</v>
      </c>
      <c r="G104" s="214" t="s">
        <v>132</v>
      </c>
      <c r="H104" s="215">
        <v>42740</v>
      </c>
      <c r="I104" s="215">
        <v>42740</v>
      </c>
      <c r="J104" s="210">
        <v>0</v>
      </c>
      <c r="K104" s="215">
        <v>42740</v>
      </c>
      <c r="L104" s="210">
        <v>0</v>
      </c>
      <c r="M104" s="214" t="s">
        <v>107</v>
      </c>
      <c r="N104" s="210" t="s">
        <v>107</v>
      </c>
      <c r="O104" s="215">
        <v>42747</v>
      </c>
      <c r="P104" s="210">
        <v>7</v>
      </c>
      <c r="Q104" s="214" t="s">
        <v>111</v>
      </c>
      <c r="R104" s="210" t="s">
        <v>52</v>
      </c>
      <c r="S104" s="214"/>
      <c r="T104" s="214" t="s">
        <v>118</v>
      </c>
      <c r="U104" s="214"/>
    </row>
    <row r="105" spans="1:21" s="157" customFormat="1" x14ac:dyDescent="0.25">
      <c r="A105" s="214" t="s">
        <v>103</v>
      </c>
      <c r="B105" s="216">
        <v>8864</v>
      </c>
      <c r="C105" s="214" t="s">
        <v>46</v>
      </c>
      <c r="D105" s="214" t="s">
        <v>104</v>
      </c>
      <c r="E105" s="214" t="s">
        <v>105</v>
      </c>
      <c r="F105" s="214" t="s">
        <v>57</v>
      </c>
      <c r="G105" s="214" t="s">
        <v>106</v>
      </c>
      <c r="H105" s="215">
        <v>42740</v>
      </c>
      <c r="I105" s="215">
        <v>42740</v>
      </c>
      <c r="J105" s="210">
        <v>0</v>
      </c>
      <c r="K105" s="214" t="s">
        <v>52</v>
      </c>
      <c r="L105" s="210" t="s">
        <v>52</v>
      </c>
      <c r="M105" s="214" t="s">
        <v>107</v>
      </c>
      <c r="N105" s="210" t="s">
        <v>107</v>
      </c>
      <c r="O105" s="215">
        <v>42746</v>
      </c>
      <c r="P105" s="210">
        <v>6</v>
      </c>
      <c r="Q105" s="214" t="s">
        <v>111</v>
      </c>
      <c r="R105" s="210" t="s">
        <v>52</v>
      </c>
      <c r="S105" s="214"/>
      <c r="T105" s="214" t="s">
        <v>118</v>
      </c>
      <c r="U105" s="214"/>
    </row>
    <row r="106" spans="1:21" s="157" customFormat="1" x14ac:dyDescent="0.25">
      <c r="A106" s="214" t="s">
        <v>103</v>
      </c>
      <c r="B106" s="216">
        <v>8865</v>
      </c>
      <c r="C106" s="214" t="s">
        <v>81</v>
      </c>
      <c r="D106" s="214" t="s">
        <v>193</v>
      </c>
      <c r="E106" s="214" t="s">
        <v>105</v>
      </c>
      <c r="F106" s="214" t="s">
        <v>57</v>
      </c>
      <c r="G106" s="214" t="s">
        <v>189</v>
      </c>
      <c r="H106" s="215">
        <v>42740</v>
      </c>
      <c r="I106" s="215">
        <v>42744</v>
      </c>
      <c r="J106" s="210">
        <v>4</v>
      </c>
      <c r="K106" s="215">
        <v>42744</v>
      </c>
      <c r="L106" s="210">
        <v>4</v>
      </c>
      <c r="M106" s="215">
        <v>42748</v>
      </c>
      <c r="N106" s="210">
        <v>8</v>
      </c>
      <c r="O106" s="215">
        <v>42752</v>
      </c>
      <c r="P106" s="210">
        <v>12</v>
      </c>
      <c r="Q106" s="214" t="s">
        <v>111</v>
      </c>
      <c r="R106" s="210" t="s">
        <v>52</v>
      </c>
      <c r="S106" s="214"/>
      <c r="T106" s="214" t="s">
        <v>190</v>
      </c>
      <c r="U106" s="214"/>
    </row>
    <row r="107" spans="1:21" s="157" customFormat="1" x14ac:dyDescent="0.25">
      <c r="A107" s="214" t="s">
        <v>103</v>
      </c>
      <c r="B107" s="216">
        <v>8866</v>
      </c>
      <c r="C107" s="214" t="s">
        <v>46</v>
      </c>
      <c r="D107" s="214" t="s">
        <v>104</v>
      </c>
      <c r="E107" s="214" t="s">
        <v>105</v>
      </c>
      <c r="F107" s="214" t="s">
        <v>57</v>
      </c>
      <c r="G107" s="214" t="s">
        <v>106</v>
      </c>
      <c r="H107" s="215">
        <v>42741</v>
      </c>
      <c r="I107" s="215">
        <v>42741</v>
      </c>
      <c r="J107" s="210">
        <v>0</v>
      </c>
      <c r="K107" s="215">
        <v>42741</v>
      </c>
      <c r="L107" s="210">
        <v>0</v>
      </c>
      <c r="M107" s="214" t="s">
        <v>107</v>
      </c>
      <c r="N107" s="210" t="s">
        <v>107</v>
      </c>
      <c r="O107" s="215">
        <v>42754</v>
      </c>
      <c r="P107" s="210">
        <v>13</v>
      </c>
      <c r="Q107" s="214" t="s">
        <v>111</v>
      </c>
      <c r="R107" s="210" t="s">
        <v>52</v>
      </c>
      <c r="S107" s="214"/>
      <c r="T107" s="214" t="s">
        <v>134</v>
      </c>
      <c r="U107" s="214"/>
    </row>
    <row r="108" spans="1:21" s="157" customFormat="1" x14ac:dyDescent="0.25">
      <c r="A108" s="214" t="s">
        <v>103</v>
      </c>
      <c r="B108" s="216">
        <v>8867</v>
      </c>
      <c r="C108" s="214" t="s">
        <v>46</v>
      </c>
      <c r="D108" s="214" t="s">
        <v>104</v>
      </c>
      <c r="E108" s="214" t="s">
        <v>116</v>
      </c>
      <c r="F108" s="214" t="s">
        <v>57</v>
      </c>
      <c r="G108" s="214" t="s">
        <v>114</v>
      </c>
      <c r="H108" s="215">
        <v>42741</v>
      </c>
      <c r="I108" s="215">
        <v>42741</v>
      </c>
      <c r="J108" s="210">
        <v>0</v>
      </c>
      <c r="K108" s="215">
        <v>42741</v>
      </c>
      <c r="L108" s="210">
        <v>0</v>
      </c>
      <c r="M108" s="214" t="s">
        <v>107</v>
      </c>
      <c r="N108" s="210" t="s">
        <v>107</v>
      </c>
      <c r="O108" s="214" t="s">
        <v>52</v>
      </c>
      <c r="P108" s="210" t="s">
        <v>52</v>
      </c>
      <c r="Q108" s="214"/>
      <c r="R108" s="210">
        <v>25</v>
      </c>
      <c r="S108" s="214" t="s">
        <v>111</v>
      </c>
      <c r="T108" s="214" t="s">
        <v>117</v>
      </c>
      <c r="U108" s="214"/>
    </row>
    <row r="109" spans="1:21" s="157" customFormat="1" x14ac:dyDescent="0.25">
      <c r="A109" s="214" t="s">
        <v>103</v>
      </c>
      <c r="B109" s="216">
        <v>8868</v>
      </c>
      <c r="C109" s="214" t="s">
        <v>46</v>
      </c>
      <c r="D109" s="214" t="s">
        <v>104</v>
      </c>
      <c r="E109" s="214" t="s">
        <v>122</v>
      </c>
      <c r="F109" s="214" t="s">
        <v>57</v>
      </c>
      <c r="G109" s="214" t="s">
        <v>106</v>
      </c>
      <c r="H109" s="215">
        <v>42741</v>
      </c>
      <c r="I109" s="215">
        <v>42741</v>
      </c>
      <c r="J109" s="210">
        <v>0</v>
      </c>
      <c r="K109" s="215">
        <v>42741</v>
      </c>
      <c r="L109" s="210">
        <v>0</v>
      </c>
      <c r="M109" s="214" t="s">
        <v>107</v>
      </c>
      <c r="N109" s="210" t="s">
        <v>107</v>
      </c>
      <c r="O109" s="215">
        <v>42748</v>
      </c>
      <c r="P109" s="210">
        <v>7</v>
      </c>
      <c r="Q109" s="214" t="s">
        <v>111</v>
      </c>
      <c r="R109" s="210" t="s">
        <v>52</v>
      </c>
      <c r="S109" s="214"/>
      <c r="T109" s="214" t="s">
        <v>124</v>
      </c>
      <c r="U109" s="214"/>
    </row>
    <row r="110" spans="1:21" s="157" customFormat="1" x14ac:dyDescent="0.25">
      <c r="A110" s="214" t="s">
        <v>103</v>
      </c>
      <c r="B110" s="216">
        <v>8869</v>
      </c>
      <c r="C110" s="214" t="s">
        <v>46</v>
      </c>
      <c r="D110" s="214" t="s">
        <v>104</v>
      </c>
      <c r="E110" s="214" t="s">
        <v>122</v>
      </c>
      <c r="F110" s="214" t="s">
        <v>57</v>
      </c>
      <c r="G110" s="214" t="s">
        <v>106</v>
      </c>
      <c r="H110" s="215">
        <v>42741</v>
      </c>
      <c r="I110" s="215">
        <v>42741</v>
      </c>
      <c r="J110" s="210">
        <v>0</v>
      </c>
      <c r="K110" s="215">
        <v>42741</v>
      </c>
      <c r="L110" s="210">
        <v>0</v>
      </c>
      <c r="M110" s="214" t="s">
        <v>107</v>
      </c>
      <c r="N110" s="210" t="s">
        <v>107</v>
      </c>
      <c r="O110" s="215">
        <v>42748</v>
      </c>
      <c r="P110" s="210">
        <v>7</v>
      </c>
      <c r="Q110" s="214" t="s">
        <v>111</v>
      </c>
      <c r="R110" s="210" t="s">
        <v>52</v>
      </c>
      <c r="S110" s="214"/>
      <c r="T110" s="214" t="s">
        <v>109</v>
      </c>
      <c r="U110" s="214"/>
    </row>
    <row r="111" spans="1:21" s="157" customFormat="1" x14ac:dyDescent="0.25">
      <c r="A111" s="214" t="s">
        <v>103</v>
      </c>
      <c r="B111" s="216">
        <v>8870</v>
      </c>
      <c r="C111" s="214" t="s">
        <v>46</v>
      </c>
      <c r="D111" s="214" t="s">
        <v>104</v>
      </c>
      <c r="E111" s="214" t="s">
        <v>125</v>
      </c>
      <c r="F111" s="214" t="s">
        <v>57</v>
      </c>
      <c r="G111" s="214" t="s">
        <v>106</v>
      </c>
      <c r="H111" s="215">
        <v>42741</v>
      </c>
      <c r="I111" s="215">
        <v>42741</v>
      </c>
      <c r="J111" s="210">
        <v>0</v>
      </c>
      <c r="K111" s="215">
        <v>42741</v>
      </c>
      <c r="L111" s="210">
        <v>0</v>
      </c>
      <c r="M111" s="214" t="s">
        <v>107</v>
      </c>
      <c r="N111" s="210" t="s">
        <v>107</v>
      </c>
      <c r="O111" s="215">
        <v>42746</v>
      </c>
      <c r="P111" s="210">
        <v>5</v>
      </c>
      <c r="Q111" s="214" t="s">
        <v>111</v>
      </c>
      <c r="R111" s="210" t="s">
        <v>52</v>
      </c>
      <c r="S111" s="214"/>
      <c r="T111" s="214" t="s">
        <v>126</v>
      </c>
      <c r="U111" s="214"/>
    </row>
    <row r="112" spans="1:21" s="157" customFormat="1" x14ac:dyDescent="0.25">
      <c r="A112" s="214" t="s">
        <v>103</v>
      </c>
      <c r="B112" s="216">
        <v>8871</v>
      </c>
      <c r="C112" s="214" t="s">
        <v>81</v>
      </c>
      <c r="D112" s="214" t="s">
        <v>187</v>
      </c>
      <c r="E112" s="214" t="s">
        <v>105</v>
      </c>
      <c r="F112" s="214" t="s">
        <v>54</v>
      </c>
      <c r="G112" s="214" t="s">
        <v>189</v>
      </c>
      <c r="H112" s="215">
        <v>42741</v>
      </c>
      <c r="I112" s="215">
        <v>42744</v>
      </c>
      <c r="J112" s="210">
        <v>3</v>
      </c>
      <c r="K112" s="215">
        <v>42744</v>
      </c>
      <c r="L112" s="210">
        <v>3</v>
      </c>
      <c r="M112" s="215">
        <v>42753</v>
      </c>
      <c r="N112" s="210">
        <v>12</v>
      </c>
      <c r="O112" s="215">
        <v>42755</v>
      </c>
      <c r="P112" s="210">
        <v>14</v>
      </c>
      <c r="Q112" s="214" t="s">
        <v>111</v>
      </c>
      <c r="R112" s="210" t="s">
        <v>52</v>
      </c>
      <c r="S112" s="214"/>
      <c r="T112" s="214" t="s">
        <v>190</v>
      </c>
      <c r="U112" s="214"/>
    </row>
    <row r="113" spans="1:21" s="157" customFormat="1" x14ac:dyDescent="0.25">
      <c r="A113" s="214" t="s">
        <v>103</v>
      </c>
      <c r="B113" s="216">
        <v>8872</v>
      </c>
      <c r="C113" s="214" t="s">
        <v>46</v>
      </c>
      <c r="D113" s="214" t="s">
        <v>104</v>
      </c>
      <c r="E113" s="214" t="s">
        <v>105</v>
      </c>
      <c r="F113" s="214" t="s">
        <v>54</v>
      </c>
      <c r="G113" s="214" t="s">
        <v>106</v>
      </c>
      <c r="H113" s="215">
        <v>42744</v>
      </c>
      <c r="I113" s="215">
        <v>42745</v>
      </c>
      <c r="J113" s="210">
        <v>1</v>
      </c>
      <c r="K113" s="215">
        <v>42745</v>
      </c>
      <c r="L113" s="210">
        <v>1</v>
      </c>
      <c r="M113" s="214" t="s">
        <v>107</v>
      </c>
      <c r="N113" s="210" t="s">
        <v>107</v>
      </c>
      <c r="O113" s="215">
        <v>42758</v>
      </c>
      <c r="P113" s="210">
        <v>14</v>
      </c>
      <c r="Q113" s="214" t="s">
        <v>111</v>
      </c>
      <c r="R113" s="210" t="s">
        <v>52</v>
      </c>
      <c r="S113" s="214"/>
      <c r="T113" s="214" t="s">
        <v>118</v>
      </c>
      <c r="U113" s="214"/>
    </row>
    <row r="114" spans="1:21" s="157" customFormat="1" x14ac:dyDescent="0.25">
      <c r="A114" s="214" t="s">
        <v>103</v>
      </c>
      <c r="B114" s="216">
        <v>8873</v>
      </c>
      <c r="C114" s="214" t="s">
        <v>46</v>
      </c>
      <c r="D114" s="214" t="s">
        <v>104</v>
      </c>
      <c r="E114" s="214" t="s">
        <v>113</v>
      </c>
      <c r="F114" s="214" t="s">
        <v>54</v>
      </c>
      <c r="G114" s="214" t="s">
        <v>132</v>
      </c>
      <c r="H114" s="215">
        <v>42744</v>
      </c>
      <c r="I114" s="215">
        <v>42745</v>
      </c>
      <c r="J114" s="210">
        <v>1</v>
      </c>
      <c r="K114" s="215">
        <v>42745</v>
      </c>
      <c r="L114" s="210">
        <v>1</v>
      </c>
      <c r="M114" s="214" t="s">
        <v>107</v>
      </c>
      <c r="N114" s="210" t="s">
        <v>107</v>
      </c>
      <c r="O114" s="215">
        <v>42746</v>
      </c>
      <c r="P114" s="210">
        <v>2</v>
      </c>
      <c r="Q114" s="214" t="s">
        <v>111</v>
      </c>
      <c r="R114" s="210" t="s">
        <v>52</v>
      </c>
      <c r="S114" s="214"/>
      <c r="T114" s="214" t="s">
        <v>128</v>
      </c>
      <c r="U114" s="214"/>
    </row>
    <row r="115" spans="1:21" s="157" customFormat="1" x14ac:dyDescent="0.25">
      <c r="A115" s="214" t="s">
        <v>103</v>
      </c>
      <c r="B115" s="216">
        <v>8874</v>
      </c>
      <c r="C115" s="214" t="s">
        <v>46</v>
      </c>
      <c r="D115" s="214" t="s">
        <v>104</v>
      </c>
      <c r="E115" s="214" t="s">
        <v>105</v>
      </c>
      <c r="F115" s="214" t="s">
        <v>57</v>
      </c>
      <c r="G115" s="214" t="s">
        <v>106</v>
      </c>
      <c r="H115" s="215">
        <v>42744</v>
      </c>
      <c r="I115" s="215">
        <v>42745</v>
      </c>
      <c r="J115" s="210">
        <v>1</v>
      </c>
      <c r="K115" s="215">
        <v>42745</v>
      </c>
      <c r="L115" s="210">
        <v>1</v>
      </c>
      <c r="M115" s="214" t="s">
        <v>107</v>
      </c>
      <c r="N115" s="210" t="s">
        <v>107</v>
      </c>
      <c r="O115" s="215">
        <v>42746</v>
      </c>
      <c r="P115" s="210">
        <v>2</v>
      </c>
      <c r="Q115" s="214" t="s">
        <v>111</v>
      </c>
      <c r="R115" s="210" t="s">
        <v>52</v>
      </c>
      <c r="S115" s="214"/>
      <c r="T115" s="214" t="s">
        <v>109</v>
      </c>
      <c r="U115" s="214"/>
    </row>
    <row r="116" spans="1:21" s="157" customFormat="1" x14ac:dyDescent="0.25">
      <c r="A116" s="214" t="s">
        <v>103</v>
      </c>
      <c r="B116" s="216">
        <v>8875</v>
      </c>
      <c r="C116" s="214" t="s">
        <v>46</v>
      </c>
      <c r="D116" s="214" t="s">
        <v>104</v>
      </c>
      <c r="E116" s="214" t="s">
        <v>116</v>
      </c>
      <c r="F116" s="214" t="s">
        <v>57</v>
      </c>
      <c r="G116" s="214" t="s">
        <v>106</v>
      </c>
      <c r="H116" s="215">
        <v>42744</v>
      </c>
      <c r="I116" s="215">
        <v>42744</v>
      </c>
      <c r="J116" s="210">
        <v>0</v>
      </c>
      <c r="K116" s="215">
        <v>42744</v>
      </c>
      <c r="L116" s="210">
        <v>0</v>
      </c>
      <c r="M116" s="214" t="s">
        <v>107</v>
      </c>
      <c r="N116" s="210" t="s">
        <v>107</v>
      </c>
      <c r="O116" s="215">
        <v>42752</v>
      </c>
      <c r="P116" s="210">
        <v>8</v>
      </c>
      <c r="Q116" s="214" t="s">
        <v>156</v>
      </c>
      <c r="R116" s="210" t="s">
        <v>52</v>
      </c>
      <c r="S116" s="214"/>
      <c r="T116" s="214" t="s">
        <v>117</v>
      </c>
      <c r="U116" s="214"/>
    </row>
    <row r="117" spans="1:21" s="157" customFormat="1" x14ac:dyDescent="0.25">
      <c r="A117" s="214" t="s">
        <v>103</v>
      </c>
      <c r="B117" s="216">
        <v>8876</v>
      </c>
      <c r="C117" s="214" t="s">
        <v>46</v>
      </c>
      <c r="D117" s="214" t="s">
        <v>104</v>
      </c>
      <c r="E117" s="214" t="s">
        <v>140</v>
      </c>
      <c r="F117" s="214" t="s">
        <v>54</v>
      </c>
      <c r="G117" s="214" t="s">
        <v>106</v>
      </c>
      <c r="H117" s="215">
        <v>42744</v>
      </c>
      <c r="I117" s="215">
        <v>42744</v>
      </c>
      <c r="J117" s="210">
        <v>0</v>
      </c>
      <c r="K117" s="215">
        <v>42744</v>
      </c>
      <c r="L117" s="210">
        <v>0</v>
      </c>
      <c r="M117" s="214" t="s">
        <v>107</v>
      </c>
      <c r="N117" s="210" t="s">
        <v>107</v>
      </c>
      <c r="O117" s="215">
        <v>42765</v>
      </c>
      <c r="P117" s="210">
        <v>21</v>
      </c>
      <c r="Q117" s="214" t="s">
        <v>166</v>
      </c>
      <c r="R117" s="210" t="s">
        <v>52</v>
      </c>
      <c r="S117" s="214"/>
      <c r="T117" s="214" t="s">
        <v>141</v>
      </c>
      <c r="U117" s="214"/>
    </row>
    <row r="118" spans="1:21" s="157" customFormat="1" x14ac:dyDescent="0.25">
      <c r="A118" s="214" t="s">
        <v>103</v>
      </c>
      <c r="B118" s="216">
        <v>8877</v>
      </c>
      <c r="C118" s="214" t="s">
        <v>46</v>
      </c>
      <c r="D118" s="214" t="s">
        <v>104</v>
      </c>
      <c r="E118" s="214" t="s">
        <v>142</v>
      </c>
      <c r="F118" s="214" t="s">
        <v>54</v>
      </c>
      <c r="G118" s="214" t="s">
        <v>106</v>
      </c>
      <c r="H118" s="215">
        <v>42744</v>
      </c>
      <c r="I118" s="215">
        <v>42744</v>
      </c>
      <c r="J118" s="210">
        <v>0</v>
      </c>
      <c r="K118" s="215">
        <v>42744</v>
      </c>
      <c r="L118" s="210">
        <v>0</v>
      </c>
      <c r="M118" s="214" t="s">
        <v>107</v>
      </c>
      <c r="N118" s="210" t="s">
        <v>107</v>
      </c>
      <c r="O118" s="214" t="s">
        <v>52</v>
      </c>
      <c r="P118" s="210" t="s">
        <v>52</v>
      </c>
      <c r="Q118" s="214" t="s">
        <v>111</v>
      </c>
      <c r="R118" s="210">
        <v>22</v>
      </c>
      <c r="S118" s="214"/>
      <c r="T118" s="214" t="s">
        <v>144</v>
      </c>
      <c r="U118" s="214"/>
    </row>
    <row r="119" spans="1:21" s="157" customFormat="1" x14ac:dyDescent="0.25">
      <c r="A119" s="214" t="s">
        <v>103</v>
      </c>
      <c r="B119" s="216">
        <v>8878</v>
      </c>
      <c r="C119" s="214" t="s">
        <v>46</v>
      </c>
      <c r="D119" s="214" t="s">
        <v>104</v>
      </c>
      <c r="E119" s="214" t="s">
        <v>135</v>
      </c>
      <c r="F119" s="214" t="s">
        <v>54</v>
      </c>
      <c r="G119" s="214" t="s">
        <v>114</v>
      </c>
      <c r="H119" s="215">
        <v>42744</v>
      </c>
      <c r="I119" s="215">
        <v>42746</v>
      </c>
      <c r="J119" s="210">
        <v>2</v>
      </c>
      <c r="K119" s="215">
        <v>42765</v>
      </c>
      <c r="L119" s="210">
        <v>21</v>
      </c>
      <c r="M119" s="214" t="s">
        <v>107</v>
      </c>
      <c r="N119" s="210" t="s">
        <v>107</v>
      </c>
      <c r="O119" s="214" t="s">
        <v>52</v>
      </c>
      <c r="P119" s="210" t="s">
        <v>52</v>
      </c>
      <c r="Q119" s="214"/>
      <c r="R119" s="210">
        <v>22</v>
      </c>
      <c r="S119" s="214" t="s">
        <v>111</v>
      </c>
      <c r="T119" s="214" t="s">
        <v>148</v>
      </c>
      <c r="U119" s="214"/>
    </row>
    <row r="120" spans="1:21" s="157" customFormat="1" x14ac:dyDescent="0.25">
      <c r="A120" s="214" t="s">
        <v>103</v>
      </c>
      <c r="B120" s="216">
        <v>8879</v>
      </c>
      <c r="C120" s="214" t="s">
        <v>46</v>
      </c>
      <c r="D120" s="214" t="s">
        <v>104</v>
      </c>
      <c r="E120" s="214" t="s">
        <v>105</v>
      </c>
      <c r="F120" s="214" t="s">
        <v>57</v>
      </c>
      <c r="G120" s="214" t="s">
        <v>132</v>
      </c>
      <c r="H120" s="215">
        <v>42744</v>
      </c>
      <c r="I120" s="215">
        <v>42744</v>
      </c>
      <c r="J120" s="210">
        <v>0</v>
      </c>
      <c r="K120" s="215">
        <v>42744</v>
      </c>
      <c r="L120" s="210">
        <v>0</v>
      </c>
      <c r="M120" s="214" t="s">
        <v>107</v>
      </c>
      <c r="N120" s="210" t="s">
        <v>107</v>
      </c>
      <c r="O120" s="215">
        <v>42748</v>
      </c>
      <c r="P120" s="210">
        <v>4</v>
      </c>
      <c r="Q120" s="214" t="s">
        <v>111</v>
      </c>
      <c r="R120" s="210" t="s">
        <v>52</v>
      </c>
      <c r="S120" s="214"/>
      <c r="T120" s="214" t="s">
        <v>118</v>
      </c>
      <c r="U120" s="214"/>
    </row>
    <row r="121" spans="1:21" s="157" customFormat="1" x14ac:dyDescent="0.25">
      <c r="A121" s="214" t="s">
        <v>103</v>
      </c>
      <c r="B121" s="216">
        <v>8880</v>
      </c>
      <c r="C121" s="214" t="s">
        <v>46</v>
      </c>
      <c r="D121" s="214" t="s">
        <v>104</v>
      </c>
      <c r="E121" s="214" t="s">
        <v>105</v>
      </c>
      <c r="F121" s="214" t="s">
        <v>57</v>
      </c>
      <c r="G121" s="214" t="s">
        <v>106</v>
      </c>
      <c r="H121" s="215">
        <v>42744</v>
      </c>
      <c r="I121" s="215">
        <v>42744</v>
      </c>
      <c r="J121" s="210">
        <v>0</v>
      </c>
      <c r="K121" s="214" t="s">
        <v>52</v>
      </c>
      <c r="L121" s="210" t="s">
        <v>52</v>
      </c>
      <c r="M121" s="214" t="s">
        <v>107</v>
      </c>
      <c r="N121" s="210" t="s">
        <v>107</v>
      </c>
      <c r="O121" s="215">
        <v>42755</v>
      </c>
      <c r="P121" s="210">
        <v>11</v>
      </c>
      <c r="Q121" s="214" t="s">
        <v>111</v>
      </c>
      <c r="R121" s="210" t="s">
        <v>52</v>
      </c>
      <c r="S121" s="214"/>
      <c r="T121" s="214" t="s">
        <v>118</v>
      </c>
      <c r="U121" s="214"/>
    </row>
    <row r="122" spans="1:21" s="157" customFormat="1" x14ac:dyDescent="0.25">
      <c r="A122" s="214" t="s">
        <v>103</v>
      </c>
      <c r="B122" s="216">
        <v>8881</v>
      </c>
      <c r="C122" s="214" t="s">
        <v>46</v>
      </c>
      <c r="D122" s="214" t="s">
        <v>104</v>
      </c>
      <c r="E122" s="214" t="s">
        <v>122</v>
      </c>
      <c r="F122" s="214" t="s">
        <v>57</v>
      </c>
      <c r="G122" s="214" t="s">
        <v>132</v>
      </c>
      <c r="H122" s="215">
        <v>42744</v>
      </c>
      <c r="I122" s="215">
        <v>42744</v>
      </c>
      <c r="J122" s="210">
        <v>0</v>
      </c>
      <c r="K122" s="215">
        <v>42744</v>
      </c>
      <c r="L122" s="210">
        <v>0</v>
      </c>
      <c r="M122" s="214" t="s">
        <v>107</v>
      </c>
      <c r="N122" s="210" t="s">
        <v>107</v>
      </c>
      <c r="O122" s="215">
        <v>42754</v>
      </c>
      <c r="P122" s="210">
        <v>10</v>
      </c>
      <c r="Q122" s="214" t="s">
        <v>111</v>
      </c>
      <c r="R122" s="210" t="s">
        <v>52</v>
      </c>
      <c r="S122" s="214"/>
      <c r="T122" s="214" t="s">
        <v>124</v>
      </c>
      <c r="U122" s="214"/>
    </row>
    <row r="123" spans="1:21" s="157" customFormat="1" x14ac:dyDescent="0.25">
      <c r="A123" s="214" t="s">
        <v>103</v>
      </c>
      <c r="B123" s="216">
        <v>8882</v>
      </c>
      <c r="C123" s="214" t="s">
        <v>46</v>
      </c>
      <c r="D123" s="214" t="s">
        <v>104</v>
      </c>
      <c r="E123" s="214" t="s">
        <v>113</v>
      </c>
      <c r="F123" s="214" t="s">
        <v>54</v>
      </c>
      <c r="G123" s="214" t="s">
        <v>106</v>
      </c>
      <c r="H123" s="215">
        <v>42744</v>
      </c>
      <c r="I123" s="215">
        <v>42745</v>
      </c>
      <c r="J123" s="210">
        <v>1</v>
      </c>
      <c r="K123" s="215">
        <v>42745</v>
      </c>
      <c r="L123" s="210">
        <v>1</v>
      </c>
      <c r="M123" s="214" t="s">
        <v>107</v>
      </c>
      <c r="N123" s="210" t="s">
        <v>107</v>
      </c>
      <c r="O123" s="215">
        <v>42755</v>
      </c>
      <c r="P123" s="210">
        <v>11</v>
      </c>
      <c r="Q123" s="214" t="s">
        <v>146</v>
      </c>
      <c r="R123" s="210" t="s">
        <v>52</v>
      </c>
      <c r="S123" s="214"/>
      <c r="T123" s="214" t="s">
        <v>128</v>
      </c>
      <c r="U123" s="214"/>
    </row>
    <row r="124" spans="1:21" s="157" customFormat="1" x14ac:dyDescent="0.25">
      <c r="A124" s="214" t="s">
        <v>103</v>
      </c>
      <c r="B124" s="216">
        <v>8883</v>
      </c>
      <c r="C124" s="214" t="s">
        <v>46</v>
      </c>
      <c r="D124" s="214" t="s">
        <v>104</v>
      </c>
      <c r="E124" s="214" t="s">
        <v>113</v>
      </c>
      <c r="F124" s="214" t="s">
        <v>57</v>
      </c>
      <c r="G124" s="214" t="s">
        <v>132</v>
      </c>
      <c r="H124" s="215">
        <v>42744</v>
      </c>
      <c r="I124" s="215">
        <v>42744</v>
      </c>
      <c r="J124" s="210">
        <v>0</v>
      </c>
      <c r="K124" s="215">
        <v>42744</v>
      </c>
      <c r="L124" s="210">
        <v>0</v>
      </c>
      <c r="M124" s="214" t="s">
        <v>107</v>
      </c>
      <c r="N124" s="210" t="s">
        <v>107</v>
      </c>
      <c r="O124" s="215">
        <v>42746</v>
      </c>
      <c r="P124" s="210">
        <v>2</v>
      </c>
      <c r="Q124" s="214" t="s">
        <v>111</v>
      </c>
      <c r="R124" s="210" t="s">
        <v>52</v>
      </c>
      <c r="S124" s="214"/>
      <c r="T124" s="214" t="s">
        <v>128</v>
      </c>
      <c r="U124" s="214"/>
    </row>
    <row r="125" spans="1:21" s="157" customFormat="1" x14ac:dyDescent="0.25">
      <c r="A125" s="214" t="s">
        <v>103</v>
      </c>
      <c r="B125" s="216">
        <v>8884</v>
      </c>
      <c r="C125" s="214" t="s">
        <v>46</v>
      </c>
      <c r="D125" s="214" t="s">
        <v>104</v>
      </c>
      <c r="E125" s="214" t="s">
        <v>105</v>
      </c>
      <c r="F125" s="214" t="s">
        <v>57</v>
      </c>
      <c r="G125" s="214" t="s">
        <v>106</v>
      </c>
      <c r="H125" s="215">
        <v>42744</v>
      </c>
      <c r="I125" s="215">
        <v>42744</v>
      </c>
      <c r="J125" s="210">
        <v>0</v>
      </c>
      <c r="K125" s="214" t="s">
        <v>52</v>
      </c>
      <c r="L125" s="210" t="s">
        <v>52</v>
      </c>
      <c r="M125" s="214" t="s">
        <v>107</v>
      </c>
      <c r="N125" s="210" t="s">
        <v>107</v>
      </c>
      <c r="O125" s="215">
        <v>42755</v>
      </c>
      <c r="P125" s="210">
        <v>11</v>
      </c>
      <c r="Q125" s="214" t="s">
        <v>111</v>
      </c>
      <c r="R125" s="210" t="s">
        <v>52</v>
      </c>
      <c r="S125" s="214"/>
      <c r="T125" s="214" t="s">
        <v>118</v>
      </c>
      <c r="U125" s="214"/>
    </row>
    <row r="126" spans="1:21" s="157" customFormat="1" x14ac:dyDescent="0.25">
      <c r="A126" s="214" t="s">
        <v>103</v>
      </c>
      <c r="B126" s="216">
        <v>8885</v>
      </c>
      <c r="C126" s="214" t="s">
        <v>46</v>
      </c>
      <c r="D126" s="214" t="s">
        <v>104</v>
      </c>
      <c r="E126" s="214" t="s">
        <v>105</v>
      </c>
      <c r="F126" s="214" t="s">
        <v>57</v>
      </c>
      <c r="G126" s="214" t="s">
        <v>106</v>
      </c>
      <c r="H126" s="215">
        <v>42745</v>
      </c>
      <c r="I126" s="215">
        <v>42745</v>
      </c>
      <c r="J126" s="210">
        <v>0</v>
      </c>
      <c r="K126" s="215">
        <v>42745</v>
      </c>
      <c r="L126" s="210">
        <v>0</v>
      </c>
      <c r="M126" s="214" t="s">
        <v>107</v>
      </c>
      <c r="N126" s="210" t="s">
        <v>107</v>
      </c>
      <c r="O126" s="215">
        <v>42766</v>
      </c>
      <c r="P126" s="210">
        <v>21</v>
      </c>
      <c r="Q126" s="214" t="s">
        <v>111</v>
      </c>
      <c r="R126" s="210" t="s">
        <v>52</v>
      </c>
      <c r="S126" s="214"/>
      <c r="T126" s="214" t="s">
        <v>118</v>
      </c>
      <c r="U126" s="214"/>
    </row>
    <row r="127" spans="1:21" s="157" customFormat="1" x14ac:dyDescent="0.25">
      <c r="A127" s="214" t="s">
        <v>103</v>
      </c>
      <c r="B127" s="216">
        <v>8886</v>
      </c>
      <c r="C127" s="214" t="s">
        <v>46</v>
      </c>
      <c r="D127" s="214" t="s">
        <v>104</v>
      </c>
      <c r="E127" s="214" t="s">
        <v>116</v>
      </c>
      <c r="F127" s="214" t="s">
        <v>54</v>
      </c>
      <c r="G127" s="214" t="s">
        <v>114</v>
      </c>
      <c r="H127" s="215">
        <v>42745</v>
      </c>
      <c r="I127" s="215">
        <v>42746</v>
      </c>
      <c r="J127" s="210">
        <v>1</v>
      </c>
      <c r="K127" s="215">
        <v>42746</v>
      </c>
      <c r="L127" s="210">
        <v>1</v>
      </c>
      <c r="M127" s="214" t="s">
        <v>107</v>
      </c>
      <c r="N127" s="210" t="s">
        <v>107</v>
      </c>
      <c r="O127" s="214" t="s">
        <v>52</v>
      </c>
      <c r="P127" s="210" t="s">
        <v>52</v>
      </c>
      <c r="Q127" s="214"/>
      <c r="R127" s="210">
        <v>21</v>
      </c>
      <c r="S127" s="214" t="s">
        <v>111</v>
      </c>
      <c r="T127" s="214" t="s">
        <v>117</v>
      </c>
      <c r="U127" s="214"/>
    </row>
    <row r="128" spans="1:21" s="157" customFormat="1" x14ac:dyDescent="0.25">
      <c r="A128" s="214" t="s">
        <v>103</v>
      </c>
      <c r="B128" s="216">
        <v>8887</v>
      </c>
      <c r="C128" s="214" t="s">
        <v>46</v>
      </c>
      <c r="D128" s="214" t="s">
        <v>104</v>
      </c>
      <c r="E128" s="214" t="s">
        <v>116</v>
      </c>
      <c r="F128" s="214" t="s">
        <v>57</v>
      </c>
      <c r="G128" s="214" t="s">
        <v>114</v>
      </c>
      <c r="H128" s="215">
        <v>42745</v>
      </c>
      <c r="I128" s="215">
        <v>42745</v>
      </c>
      <c r="J128" s="210">
        <v>0</v>
      </c>
      <c r="K128" s="215">
        <v>42745</v>
      </c>
      <c r="L128" s="210">
        <v>0</v>
      </c>
      <c r="M128" s="214" t="s">
        <v>107</v>
      </c>
      <c r="N128" s="210" t="s">
        <v>107</v>
      </c>
      <c r="O128" s="214" t="s">
        <v>52</v>
      </c>
      <c r="P128" s="210" t="s">
        <v>52</v>
      </c>
      <c r="Q128" s="214"/>
      <c r="R128" s="210">
        <v>21</v>
      </c>
      <c r="S128" s="214" t="s">
        <v>111</v>
      </c>
      <c r="T128" s="214" t="s">
        <v>117</v>
      </c>
      <c r="U128" s="214"/>
    </row>
    <row r="129" spans="1:21" s="157" customFormat="1" x14ac:dyDescent="0.25">
      <c r="A129" s="214" t="s">
        <v>103</v>
      </c>
      <c r="B129" s="216">
        <v>8888</v>
      </c>
      <c r="C129" s="214" t="s">
        <v>46</v>
      </c>
      <c r="D129" s="214" t="s">
        <v>104</v>
      </c>
      <c r="E129" s="214" t="s">
        <v>122</v>
      </c>
      <c r="F129" s="214" t="s">
        <v>57</v>
      </c>
      <c r="G129" s="214" t="s">
        <v>106</v>
      </c>
      <c r="H129" s="215">
        <v>42745</v>
      </c>
      <c r="I129" s="215">
        <v>42745</v>
      </c>
      <c r="J129" s="210">
        <v>0</v>
      </c>
      <c r="K129" s="215">
        <v>42745</v>
      </c>
      <c r="L129" s="210">
        <v>0</v>
      </c>
      <c r="M129" s="214" t="s">
        <v>107</v>
      </c>
      <c r="N129" s="210" t="s">
        <v>107</v>
      </c>
      <c r="O129" s="215">
        <v>42748</v>
      </c>
      <c r="P129" s="210">
        <v>3</v>
      </c>
      <c r="Q129" s="214" t="s">
        <v>111</v>
      </c>
      <c r="R129" s="210" t="s">
        <v>52</v>
      </c>
      <c r="S129" s="214"/>
      <c r="T129" s="214" t="s">
        <v>109</v>
      </c>
      <c r="U129" s="214"/>
    </row>
    <row r="130" spans="1:21" s="157" customFormat="1" x14ac:dyDescent="0.25">
      <c r="A130" s="214" t="s">
        <v>103</v>
      </c>
      <c r="B130" s="216">
        <v>8889</v>
      </c>
      <c r="C130" s="214" t="s">
        <v>46</v>
      </c>
      <c r="D130" s="214" t="s">
        <v>104</v>
      </c>
      <c r="E130" s="214" t="s">
        <v>113</v>
      </c>
      <c r="F130" s="214" t="s">
        <v>57</v>
      </c>
      <c r="G130" s="214" t="s">
        <v>106</v>
      </c>
      <c r="H130" s="215">
        <v>42745</v>
      </c>
      <c r="I130" s="215">
        <v>42745</v>
      </c>
      <c r="J130" s="210">
        <v>0</v>
      </c>
      <c r="K130" s="215">
        <v>42745</v>
      </c>
      <c r="L130" s="210">
        <v>0</v>
      </c>
      <c r="M130" s="214" t="s">
        <v>107</v>
      </c>
      <c r="N130" s="210" t="s">
        <v>107</v>
      </c>
      <c r="O130" s="215">
        <v>42753</v>
      </c>
      <c r="P130" s="210">
        <v>8</v>
      </c>
      <c r="Q130" s="214" t="s">
        <v>111</v>
      </c>
      <c r="R130" s="210" t="s">
        <v>52</v>
      </c>
      <c r="S130" s="214"/>
      <c r="T130" s="214" t="s">
        <v>115</v>
      </c>
      <c r="U130" s="214"/>
    </row>
    <row r="131" spans="1:21" s="157" customFormat="1" ht="30" x14ac:dyDescent="0.25">
      <c r="A131" s="214" t="s">
        <v>103</v>
      </c>
      <c r="B131" s="216">
        <v>8890</v>
      </c>
      <c r="C131" s="214" t="s">
        <v>46</v>
      </c>
      <c r="D131" s="214" t="s">
        <v>104</v>
      </c>
      <c r="E131" s="214" t="s">
        <v>105</v>
      </c>
      <c r="F131" s="214" t="s">
        <v>54</v>
      </c>
      <c r="G131" s="214" t="s">
        <v>106</v>
      </c>
      <c r="H131" s="215">
        <v>42745</v>
      </c>
      <c r="I131" s="215">
        <v>42745</v>
      </c>
      <c r="J131" s="210">
        <v>0</v>
      </c>
      <c r="K131" s="215">
        <v>42745</v>
      </c>
      <c r="L131" s="210">
        <v>0</v>
      </c>
      <c r="M131" s="214" t="s">
        <v>107</v>
      </c>
      <c r="N131" s="210" t="s">
        <v>107</v>
      </c>
      <c r="O131" s="215">
        <v>42762</v>
      </c>
      <c r="P131" s="210">
        <v>17</v>
      </c>
      <c r="Q131" s="214" t="s">
        <v>178</v>
      </c>
      <c r="R131" s="210" t="s">
        <v>52</v>
      </c>
      <c r="S131" s="214"/>
      <c r="T131" s="214" t="s">
        <v>118</v>
      </c>
      <c r="U131" s="214"/>
    </row>
    <row r="132" spans="1:21" s="157" customFormat="1" x14ac:dyDescent="0.25">
      <c r="A132" s="214" t="s">
        <v>103</v>
      </c>
      <c r="B132" s="216">
        <v>8891</v>
      </c>
      <c r="C132" s="214" t="s">
        <v>46</v>
      </c>
      <c r="D132" s="214" t="s">
        <v>104</v>
      </c>
      <c r="E132" s="214" t="s">
        <v>140</v>
      </c>
      <c r="F132" s="214" t="s">
        <v>57</v>
      </c>
      <c r="G132" s="214" t="s">
        <v>106</v>
      </c>
      <c r="H132" s="215">
        <v>42745</v>
      </c>
      <c r="I132" s="215">
        <v>42746</v>
      </c>
      <c r="J132" s="210">
        <v>1</v>
      </c>
      <c r="K132" s="215">
        <v>42746</v>
      </c>
      <c r="L132" s="210">
        <v>1</v>
      </c>
      <c r="M132" s="214" t="s">
        <v>107</v>
      </c>
      <c r="N132" s="210" t="s">
        <v>107</v>
      </c>
      <c r="O132" s="215">
        <v>42760</v>
      </c>
      <c r="P132" s="210">
        <v>15</v>
      </c>
      <c r="Q132" s="214" t="s">
        <v>179</v>
      </c>
      <c r="R132" s="210" t="s">
        <v>52</v>
      </c>
      <c r="S132" s="214"/>
      <c r="T132" s="214" t="s">
        <v>147</v>
      </c>
      <c r="U132" s="214"/>
    </row>
    <row r="133" spans="1:21" s="157" customFormat="1" x14ac:dyDescent="0.25">
      <c r="A133" s="214" t="s">
        <v>103</v>
      </c>
      <c r="B133" s="216">
        <v>8892</v>
      </c>
      <c r="C133" s="214" t="s">
        <v>46</v>
      </c>
      <c r="D133" s="214" t="s">
        <v>104</v>
      </c>
      <c r="E133" s="214" t="s">
        <v>105</v>
      </c>
      <c r="F133" s="214" t="s">
        <v>54</v>
      </c>
      <c r="G133" s="214" t="s">
        <v>106</v>
      </c>
      <c r="H133" s="215">
        <v>42745</v>
      </c>
      <c r="I133" s="215">
        <v>42746</v>
      </c>
      <c r="J133" s="210">
        <v>1</v>
      </c>
      <c r="K133" s="215">
        <v>42746</v>
      </c>
      <c r="L133" s="210">
        <v>1</v>
      </c>
      <c r="M133" s="214" t="s">
        <v>107</v>
      </c>
      <c r="N133" s="210" t="s">
        <v>107</v>
      </c>
      <c r="O133" s="215">
        <v>42758</v>
      </c>
      <c r="P133" s="210">
        <v>13</v>
      </c>
      <c r="Q133" s="214" t="s">
        <v>111</v>
      </c>
      <c r="R133" s="210" t="s">
        <v>52</v>
      </c>
      <c r="S133" s="214"/>
      <c r="T133" s="214" t="s">
        <v>118</v>
      </c>
      <c r="U133" s="214"/>
    </row>
    <row r="134" spans="1:21" s="157" customFormat="1" x14ac:dyDescent="0.25">
      <c r="A134" s="214" t="s">
        <v>103</v>
      </c>
      <c r="B134" s="216">
        <v>8893</v>
      </c>
      <c r="C134" s="214" t="s">
        <v>46</v>
      </c>
      <c r="D134" s="214" t="s">
        <v>104</v>
      </c>
      <c r="E134" s="214" t="s">
        <v>122</v>
      </c>
      <c r="F134" s="214" t="s">
        <v>57</v>
      </c>
      <c r="G134" s="214" t="s">
        <v>106</v>
      </c>
      <c r="H134" s="215">
        <v>42745</v>
      </c>
      <c r="I134" s="215">
        <v>42745</v>
      </c>
      <c r="J134" s="210">
        <v>0</v>
      </c>
      <c r="K134" s="215">
        <v>42745</v>
      </c>
      <c r="L134" s="210">
        <v>0</v>
      </c>
      <c r="M134" s="214" t="s">
        <v>107</v>
      </c>
      <c r="N134" s="210" t="s">
        <v>107</v>
      </c>
      <c r="O134" s="215">
        <v>42752</v>
      </c>
      <c r="P134" s="210">
        <v>7</v>
      </c>
      <c r="Q134" s="214" t="s">
        <v>111</v>
      </c>
      <c r="R134" s="210" t="s">
        <v>52</v>
      </c>
      <c r="S134" s="214"/>
      <c r="T134" s="214" t="s">
        <v>109</v>
      </c>
      <c r="U134" s="214"/>
    </row>
    <row r="135" spans="1:21" s="157" customFormat="1" x14ac:dyDescent="0.25">
      <c r="A135" s="214" t="s">
        <v>103</v>
      </c>
      <c r="B135" s="216">
        <v>8894</v>
      </c>
      <c r="C135" s="214" t="s">
        <v>46</v>
      </c>
      <c r="D135" s="214" t="s">
        <v>104</v>
      </c>
      <c r="E135" s="214" t="s">
        <v>140</v>
      </c>
      <c r="F135" s="214" t="s">
        <v>57</v>
      </c>
      <c r="G135" s="214" t="s">
        <v>106</v>
      </c>
      <c r="H135" s="215">
        <v>42746</v>
      </c>
      <c r="I135" s="215">
        <v>42746</v>
      </c>
      <c r="J135" s="210">
        <v>0</v>
      </c>
      <c r="K135" s="215">
        <v>42746</v>
      </c>
      <c r="L135" s="210">
        <v>0</v>
      </c>
      <c r="M135" s="214" t="s">
        <v>107</v>
      </c>
      <c r="N135" s="210" t="s">
        <v>107</v>
      </c>
      <c r="O135" s="215">
        <v>42762</v>
      </c>
      <c r="P135" s="210">
        <v>16</v>
      </c>
      <c r="Q135" s="214" t="s">
        <v>111</v>
      </c>
      <c r="R135" s="210" t="s">
        <v>52</v>
      </c>
      <c r="S135" s="214"/>
      <c r="T135" s="214" t="s">
        <v>141</v>
      </c>
      <c r="U135" s="214"/>
    </row>
    <row r="136" spans="1:21" s="157" customFormat="1" x14ac:dyDescent="0.25">
      <c r="A136" s="214" t="s">
        <v>103</v>
      </c>
      <c r="B136" s="216">
        <v>8895</v>
      </c>
      <c r="C136" s="214" t="s">
        <v>46</v>
      </c>
      <c r="D136" s="214" t="s">
        <v>104</v>
      </c>
      <c r="E136" s="214" t="s">
        <v>130</v>
      </c>
      <c r="F136" s="214" t="s">
        <v>54</v>
      </c>
      <c r="G136" s="214" t="s">
        <v>106</v>
      </c>
      <c r="H136" s="215">
        <v>42746</v>
      </c>
      <c r="I136" s="215">
        <v>42746</v>
      </c>
      <c r="J136" s="210">
        <v>0</v>
      </c>
      <c r="K136" s="215">
        <v>42746</v>
      </c>
      <c r="L136" s="210">
        <v>0</v>
      </c>
      <c r="M136" s="214" t="s">
        <v>107</v>
      </c>
      <c r="N136" s="210" t="s">
        <v>107</v>
      </c>
      <c r="O136" s="215">
        <v>42753</v>
      </c>
      <c r="P136" s="210">
        <v>7</v>
      </c>
      <c r="Q136" s="214" t="s">
        <v>111</v>
      </c>
      <c r="R136" s="210" t="s">
        <v>52</v>
      </c>
      <c r="S136" s="214"/>
      <c r="T136" s="214" t="s">
        <v>131</v>
      </c>
      <c r="U136" s="214"/>
    </row>
    <row r="137" spans="1:21" s="157" customFormat="1" x14ac:dyDescent="0.25">
      <c r="A137" s="214" t="s">
        <v>103</v>
      </c>
      <c r="B137" s="216">
        <v>8896</v>
      </c>
      <c r="C137" s="214" t="s">
        <v>46</v>
      </c>
      <c r="D137" s="214" t="s">
        <v>104</v>
      </c>
      <c r="E137" s="214" t="s">
        <v>142</v>
      </c>
      <c r="F137" s="214" t="s">
        <v>54</v>
      </c>
      <c r="G137" s="214" t="s">
        <v>106</v>
      </c>
      <c r="H137" s="215">
        <v>42746</v>
      </c>
      <c r="I137" s="215">
        <v>42747</v>
      </c>
      <c r="J137" s="210">
        <v>1</v>
      </c>
      <c r="K137" s="215">
        <v>42747</v>
      </c>
      <c r="L137" s="210">
        <v>1</v>
      </c>
      <c r="M137" s="214" t="s">
        <v>107</v>
      </c>
      <c r="N137" s="210" t="s">
        <v>107</v>
      </c>
      <c r="O137" s="215">
        <v>42758</v>
      </c>
      <c r="P137" s="210">
        <v>12</v>
      </c>
      <c r="Q137" s="214" t="s">
        <v>111</v>
      </c>
      <c r="R137" s="210" t="s">
        <v>52</v>
      </c>
      <c r="S137" s="214"/>
      <c r="T137" s="214" t="s">
        <v>144</v>
      </c>
      <c r="U137" s="214"/>
    </row>
    <row r="138" spans="1:21" s="157" customFormat="1" x14ac:dyDescent="0.25">
      <c r="A138" s="214" t="s">
        <v>103</v>
      </c>
      <c r="B138" s="216">
        <v>8897</v>
      </c>
      <c r="C138" s="214" t="s">
        <v>46</v>
      </c>
      <c r="D138" s="214" t="s">
        <v>104</v>
      </c>
      <c r="E138" s="214" t="s">
        <v>105</v>
      </c>
      <c r="F138" s="214" t="s">
        <v>54</v>
      </c>
      <c r="G138" s="214" t="s">
        <v>114</v>
      </c>
      <c r="H138" s="215">
        <v>42746</v>
      </c>
      <c r="I138" s="215">
        <v>42746</v>
      </c>
      <c r="J138" s="210">
        <v>0</v>
      </c>
      <c r="K138" s="215">
        <v>42746</v>
      </c>
      <c r="L138" s="210">
        <v>0</v>
      </c>
      <c r="M138" s="214" t="s">
        <v>107</v>
      </c>
      <c r="N138" s="210" t="s">
        <v>107</v>
      </c>
      <c r="O138" s="214" t="s">
        <v>52</v>
      </c>
      <c r="P138" s="210" t="s">
        <v>52</v>
      </c>
      <c r="Q138" s="214"/>
      <c r="R138" s="210">
        <v>20</v>
      </c>
      <c r="S138" s="214" t="s">
        <v>111</v>
      </c>
      <c r="T138" s="214" t="s">
        <v>118</v>
      </c>
      <c r="U138" s="214"/>
    </row>
    <row r="139" spans="1:21" s="157" customFormat="1" x14ac:dyDescent="0.25">
      <c r="A139" s="214" t="s">
        <v>103</v>
      </c>
      <c r="B139" s="216">
        <v>8898</v>
      </c>
      <c r="C139" s="214" t="s">
        <v>46</v>
      </c>
      <c r="D139" s="214" t="s">
        <v>104</v>
      </c>
      <c r="E139" s="214" t="s">
        <v>140</v>
      </c>
      <c r="F139" s="214" t="s">
        <v>54</v>
      </c>
      <c r="G139" s="214" t="s">
        <v>106</v>
      </c>
      <c r="H139" s="215">
        <v>42746</v>
      </c>
      <c r="I139" s="215">
        <v>42746</v>
      </c>
      <c r="J139" s="210">
        <v>0</v>
      </c>
      <c r="K139" s="215">
        <v>42746</v>
      </c>
      <c r="L139" s="210">
        <v>0</v>
      </c>
      <c r="M139" s="214" t="s">
        <v>107</v>
      </c>
      <c r="N139" s="210" t="s">
        <v>107</v>
      </c>
      <c r="O139" s="215">
        <v>42759</v>
      </c>
      <c r="P139" s="210">
        <v>13</v>
      </c>
      <c r="Q139" s="214" t="s">
        <v>175</v>
      </c>
      <c r="R139" s="210" t="s">
        <v>52</v>
      </c>
      <c r="S139" s="214"/>
      <c r="T139" s="214" t="s">
        <v>141</v>
      </c>
      <c r="U139" s="214"/>
    </row>
    <row r="140" spans="1:21" s="157" customFormat="1" x14ac:dyDescent="0.25">
      <c r="A140" s="214" t="s">
        <v>103</v>
      </c>
      <c r="B140" s="216">
        <v>8899</v>
      </c>
      <c r="C140" s="214" t="s">
        <v>46</v>
      </c>
      <c r="D140" s="214" t="s">
        <v>104</v>
      </c>
      <c r="E140" s="214" t="s">
        <v>142</v>
      </c>
      <c r="F140" s="214" t="s">
        <v>54</v>
      </c>
      <c r="G140" s="214" t="s">
        <v>133</v>
      </c>
      <c r="H140" s="215">
        <v>42746</v>
      </c>
      <c r="I140" s="215">
        <v>42746</v>
      </c>
      <c r="J140" s="210">
        <v>0</v>
      </c>
      <c r="K140" s="215">
        <v>42746</v>
      </c>
      <c r="L140" s="210">
        <v>0</v>
      </c>
      <c r="M140" s="214" t="s">
        <v>107</v>
      </c>
      <c r="N140" s="210" t="s">
        <v>107</v>
      </c>
      <c r="O140" s="215">
        <v>42759</v>
      </c>
      <c r="P140" s="210">
        <v>13</v>
      </c>
      <c r="Q140" s="214" t="s">
        <v>111</v>
      </c>
      <c r="R140" s="210" t="s">
        <v>52</v>
      </c>
      <c r="S140" s="214"/>
      <c r="T140" s="214" t="s">
        <v>144</v>
      </c>
      <c r="U140" s="214"/>
    </row>
    <row r="141" spans="1:21" s="157" customFormat="1" x14ac:dyDescent="0.25">
      <c r="A141" s="214" t="s">
        <v>103</v>
      </c>
      <c r="B141" s="216">
        <v>8900</v>
      </c>
      <c r="C141" s="214" t="s">
        <v>46</v>
      </c>
      <c r="D141" s="214" t="s">
        <v>104</v>
      </c>
      <c r="E141" s="214" t="s">
        <v>105</v>
      </c>
      <c r="F141" s="214" t="s">
        <v>57</v>
      </c>
      <c r="G141" s="214" t="s">
        <v>106</v>
      </c>
      <c r="H141" s="215">
        <v>42746</v>
      </c>
      <c r="I141" s="215">
        <v>42746</v>
      </c>
      <c r="J141" s="210">
        <v>0</v>
      </c>
      <c r="K141" s="215">
        <v>42746</v>
      </c>
      <c r="L141" s="210">
        <v>0</v>
      </c>
      <c r="M141" s="214" t="s">
        <v>107</v>
      </c>
      <c r="N141" s="210" t="s">
        <v>107</v>
      </c>
      <c r="O141" s="215">
        <v>42753</v>
      </c>
      <c r="P141" s="210">
        <v>7</v>
      </c>
      <c r="Q141" s="214" t="s">
        <v>111</v>
      </c>
      <c r="R141" s="210" t="s">
        <v>52</v>
      </c>
      <c r="S141" s="214"/>
      <c r="T141" s="214" t="s">
        <v>118</v>
      </c>
      <c r="U141" s="214"/>
    </row>
    <row r="142" spans="1:21" s="157" customFormat="1" x14ac:dyDescent="0.25">
      <c r="A142" s="214" t="s">
        <v>103</v>
      </c>
      <c r="B142" s="216">
        <v>8901</v>
      </c>
      <c r="C142" s="214" t="s">
        <v>46</v>
      </c>
      <c r="D142" s="214" t="s">
        <v>104</v>
      </c>
      <c r="E142" s="214" t="s">
        <v>105</v>
      </c>
      <c r="F142" s="214" t="s">
        <v>57</v>
      </c>
      <c r="G142" s="214" t="s">
        <v>106</v>
      </c>
      <c r="H142" s="215">
        <v>42746</v>
      </c>
      <c r="I142" s="215">
        <v>42746</v>
      </c>
      <c r="J142" s="210">
        <v>0</v>
      </c>
      <c r="K142" s="215">
        <v>42746</v>
      </c>
      <c r="L142" s="210">
        <v>0</v>
      </c>
      <c r="M142" s="214" t="s">
        <v>107</v>
      </c>
      <c r="N142" s="210" t="s">
        <v>107</v>
      </c>
      <c r="O142" s="215">
        <v>42753</v>
      </c>
      <c r="P142" s="210">
        <v>7</v>
      </c>
      <c r="Q142" s="214" t="s">
        <v>111</v>
      </c>
      <c r="R142" s="210" t="s">
        <v>52</v>
      </c>
      <c r="S142" s="214"/>
      <c r="T142" s="214" t="s">
        <v>109</v>
      </c>
      <c r="U142" s="214"/>
    </row>
    <row r="143" spans="1:21" s="157" customFormat="1" x14ac:dyDescent="0.25">
      <c r="A143" s="214" t="s">
        <v>103</v>
      </c>
      <c r="B143" s="216">
        <v>8902</v>
      </c>
      <c r="C143" s="214" t="s">
        <v>46</v>
      </c>
      <c r="D143" s="214" t="s">
        <v>104</v>
      </c>
      <c r="E143" s="214" t="s">
        <v>142</v>
      </c>
      <c r="F143" s="214" t="s">
        <v>54</v>
      </c>
      <c r="G143" s="214" t="s">
        <v>106</v>
      </c>
      <c r="H143" s="215">
        <v>42746</v>
      </c>
      <c r="I143" s="215">
        <v>42747</v>
      </c>
      <c r="J143" s="210">
        <v>1</v>
      </c>
      <c r="K143" s="215">
        <v>42747</v>
      </c>
      <c r="L143" s="210">
        <v>1</v>
      </c>
      <c r="M143" s="214" t="s">
        <v>107</v>
      </c>
      <c r="N143" s="210" t="s">
        <v>107</v>
      </c>
      <c r="O143" s="215">
        <v>42765</v>
      </c>
      <c r="P143" s="210">
        <v>19</v>
      </c>
      <c r="Q143" s="214" t="s">
        <v>111</v>
      </c>
      <c r="R143" s="210" t="s">
        <v>52</v>
      </c>
      <c r="S143" s="214"/>
      <c r="T143" s="214" t="s">
        <v>144</v>
      </c>
      <c r="U143" s="214"/>
    </row>
    <row r="144" spans="1:21" s="157" customFormat="1" x14ac:dyDescent="0.25">
      <c r="A144" s="214" t="s">
        <v>103</v>
      </c>
      <c r="B144" s="216">
        <v>8903</v>
      </c>
      <c r="C144" s="214" t="s">
        <v>46</v>
      </c>
      <c r="D144" s="214" t="s">
        <v>104</v>
      </c>
      <c r="E144" s="214" t="s">
        <v>130</v>
      </c>
      <c r="F144" s="214" t="s">
        <v>57</v>
      </c>
      <c r="G144" s="214" t="s">
        <v>106</v>
      </c>
      <c r="H144" s="215">
        <v>42746</v>
      </c>
      <c r="I144" s="215">
        <v>42746</v>
      </c>
      <c r="J144" s="210">
        <v>0</v>
      </c>
      <c r="K144" s="215">
        <v>42746</v>
      </c>
      <c r="L144" s="210">
        <v>0</v>
      </c>
      <c r="M144" s="214" t="s">
        <v>107</v>
      </c>
      <c r="N144" s="210" t="s">
        <v>107</v>
      </c>
      <c r="O144" s="215">
        <v>42752</v>
      </c>
      <c r="P144" s="210">
        <v>6</v>
      </c>
      <c r="Q144" s="214" t="s">
        <v>111</v>
      </c>
      <c r="R144" s="210" t="s">
        <v>52</v>
      </c>
      <c r="S144" s="214"/>
      <c r="T144" s="214" t="s">
        <v>131</v>
      </c>
      <c r="U144" s="214"/>
    </row>
    <row r="145" spans="1:21" s="157" customFormat="1" x14ac:dyDescent="0.25">
      <c r="A145" s="214" t="s">
        <v>103</v>
      </c>
      <c r="B145" s="216">
        <v>8904</v>
      </c>
      <c r="C145" s="214" t="s">
        <v>81</v>
      </c>
      <c r="D145" s="214" t="s">
        <v>187</v>
      </c>
      <c r="E145" s="214" t="s">
        <v>130</v>
      </c>
      <c r="F145" s="214" t="s">
        <v>192</v>
      </c>
      <c r="G145" s="214" t="s">
        <v>189</v>
      </c>
      <c r="H145" s="215">
        <v>42746</v>
      </c>
      <c r="I145" s="215">
        <v>42746</v>
      </c>
      <c r="J145" s="210">
        <v>0</v>
      </c>
      <c r="K145" s="215">
        <v>42746</v>
      </c>
      <c r="L145" s="210">
        <v>0</v>
      </c>
      <c r="M145" s="215">
        <v>42759</v>
      </c>
      <c r="N145" s="210">
        <v>13</v>
      </c>
      <c r="O145" s="215">
        <v>42760</v>
      </c>
      <c r="P145" s="210">
        <v>14</v>
      </c>
      <c r="Q145" s="214" t="s">
        <v>111</v>
      </c>
      <c r="R145" s="210" t="s">
        <v>52</v>
      </c>
      <c r="S145" s="214"/>
      <c r="T145" s="214" t="s">
        <v>190</v>
      </c>
      <c r="U145" s="214"/>
    </row>
    <row r="146" spans="1:21" s="157" customFormat="1" x14ac:dyDescent="0.25">
      <c r="A146" s="214" t="s">
        <v>103</v>
      </c>
      <c r="B146" s="216">
        <v>8905</v>
      </c>
      <c r="C146" s="214" t="s">
        <v>81</v>
      </c>
      <c r="D146" s="214" t="s">
        <v>187</v>
      </c>
      <c r="E146" s="214" t="s">
        <v>181</v>
      </c>
      <c r="F146" s="214" t="s">
        <v>192</v>
      </c>
      <c r="G146" s="214" t="s">
        <v>189</v>
      </c>
      <c r="H146" s="215">
        <v>42746</v>
      </c>
      <c r="I146" s="215">
        <v>42746</v>
      </c>
      <c r="J146" s="210">
        <v>0</v>
      </c>
      <c r="K146" s="215">
        <v>42746</v>
      </c>
      <c r="L146" s="210">
        <v>0</v>
      </c>
      <c r="M146" s="215">
        <v>42759</v>
      </c>
      <c r="N146" s="210">
        <v>13</v>
      </c>
      <c r="O146" s="215">
        <v>42760</v>
      </c>
      <c r="P146" s="210">
        <v>14</v>
      </c>
      <c r="Q146" s="214" t="s">
        <v>111</v>
      </c>
      <c r="R146" s="210" t="s">
        <v>52</v>
      </c>
      <c r="S146" s="214"/>
      <c r="T146" s="214" t="s">
        <v>190</v>
      </c>
      <c r="U146" s="214"/>
    </row>
    <row r="147" spans="1:21" s="157" customFormat="1" x14ac:dyDescent="0.25">
      <c r="A147" s="214" t="s">
        <v>103</v>
      </c>
      <c r="B147" s="216">
        <v>8906</v>
      </c>
      <c r="C147" s="214" t="s">
        <v>81</v>
      </c>
      <c r="D147" s="214" t="s">
        <v>187</v>
      </c>
      <c r="E147" s="214" t="s">
        <v>113</v>
      </c>
      <c r="F147" s="214" t="s">
        <v>191</v>
      </c>
      <c r="G147" s="214" t="s">
        <v>189</v>
      </c>
      <c r="H147" s="215">
        <v>42746</v>
      </c>
      <c r="I147" s="215">
        <v>42747</v>
      </c>
      <c r="J147" s="210">
        <v>1</v>
      </c>
      <c r="K147" s="215">
        <v>42747</v>
      </c>
      <c r="L147" s="210">
        <v>1</v>
      </c>
      <c r="M147" s="215">
        <v>42767</v>
      </c>
      <c r="N147" s="210">
        <v>21</v>
      </c>
      <c r="O147" s="214" t="s">
        <v>52</v>
      </c>
      <c r="P147" s="210" t="s">
        <v>52</v>
      </c>
      <c r="Q147" s="214" t="s">
        <v>111</v>
      </c>
      <c r="R147" s="210">
        <v>20</v>
      </c>
      <c r="S147" s="214"/>
      <c r="T147" s="214" t="s">
        <v>190</v>
      </c>
      <c r="U147" s="214"/>
    </row>
    <row r="148" spans="1:21" s="157" customFormat="1" x14ac:dyDescent="0.25">
      <c r="A148" s="214" t="s">
        <v>103</v>
      </c>
      <c r="B148" s="216">
        <v>8907</v>
      </c>
      <c r="C148" s="214" t="s">
        <v>46</v>
      </c>
      <c r="D148" s="214" t="s">
        <v>104</v>
      </c>
      <c r="E148" s="214" t="s">
        <v>105</v>
      </c>
      <c r="F148" s="214" t="s">
        <v>57</v>
      </c>
      <c r="G148" s="214" t="s">
        <v>106</v>
      </c>
      <c r="H148" s="215">
        <v>42747</v>
      </c>
      <c r="I148" s="215">
        <v>42747</v>
      </c>
      <c r="J148" s="210">
        <v>0</v>
      </c>
      <c r="K148" s="214" t="s">
        <v>52</v>
      </c>
      <c r="L148" s="210" t="s">
        <v>52</v>
      </c>
      <c r="M148" s="214" t="s">
        <v>107</v>
      </c>
      <c r="N148" s="210" t="s">
        <v>107</v>
      </c>
      <c r="O148" s="215">
        <v>42755</v>
      </c>
      <c r="P148" s="210">
        <v>8</v>
      </c>
      <c r="Q148" s="214" t="s">
        <v>111</v>
      </c>
      <c r="R148" s="210" t="s">
        <v>52</v>
      </c>
      <c r="S148" s="214"/>
      <c r="T148" s="214" t="s">
        <v>118</v>
      </c>
      <c r="U148" s="214"/>
    </row>
    <row r="149" spans="1:21" s="157" customFormat="1" x14ac:dyDescent="0.25">
      <c r="A149" s="214" t="s">
        <v>103</v>
      </c>
      <c r="B149" s="216">
        <v>8908</v>
      </c>
      <c r="C149" s="214" t="s">
        <v>46</v>
      </c>
      <c r="D149" s="214" t="s">
        <v>104</v>
      </c>
      <c r="E149" s="214" t="s">
        <v>122</v>
      </c>
      <c r="F149" s="214" t="s">
        <v>57</v>
      </c>
      <c r="G149" s="214" t="s">
        <v>106</v>
      </c>
      <c r="H149" s="215">
        <v>42747</v>
      </c>
      <c r="I149" s="215">
        <v>42747</v>
      </c>
      <c r="J149" s="210">
        <v>0</v>
      </c>
      <c r="K149" s="215">
        <v>42747</v>
      </c>
      <c r="L149" s="210">
        <v>0</v>
      </c>
      <c r="M149" s="214" t="s">
        <v>107</v>
      </c>
      <c r="N149" s="210" t="s">
        <v>107</v>
      </c>
      <c r="O149" s="215">
        <v>42755</v>
      </c>
      <c r="P149" s="210">
        <v>8</v>
      </c>
      <c r="Q149" s="214" t="s">
        <v>157</v>
      </c>
      <c r="R149" s="210" t="s">
        <v>52</v>
      </c>
      <c r="S149" s="214"/>
      <c r="T149" s="214" t="s">
        <v>124</v>
      </c>
      <c r="U149" s="214"/>
    </row>
    <row r="150" spans="1:21" s="157" customFormat="1" ht="30" x14ac:dyDescent="0.25">
      <c r="A150" s="214" t="s">
        <v>103</v>
      </c>
      <c r="B150" s="216">
        <v>8909</v>
      </c>
      <c r="C150" s="214" t="s">
        <v>46</v>
      </c>
      <c r="D150" s="214" t="s">
        <v>104</v>
      </c>
      <c r="E150" s="214" t="s">
        <v>105</v>
      </c>
      <c r="F150" s="214" t="s">
        <v>54</v>
      </c>
      <c r="G150" s="214" t="s">
        <v>106</v>
      </c>
      <c r="H150" s="215">
        <v>42747</v>
      </c>
      <c r="I150" s="215">
        <v>42747</v>
      </c>
      <c r="J150" s="210">
        <v>0</v>
      </c>
      <c r="K150" s="215">
        <v>42747</v>
      </c>
      <c r="L150" s="210">
        <v>0</v>
      </c>
      <c r="M150" s="214" t="s">
        <v>107</v>
      </c>
      <c r="N150" s="210" t="s">
        <v>107</v>
      </c>
      <c r="O150" s="215">
        <v>42766</v>
      </c>
      <c r="P150" s="210">
        <v>19</v>
      </c>
      <c r="Q150" s="214" t="s">
        <v>158</v>
      </c>
      <c r="R150" s="210" t="s">
        <v>52</v>
      </c>
      <c r="S150" s="214"/>
      <c r="T150" s="214" t="s">
        <v>118</v>
      </c>
      <c r="U150" s="214"/>
    </row>
    <row r="151" spans="1:21" s="157" customFormat="1" x14ac:dyDescent="0.25">
      <c r="A151" s="214" t="s">
        <v>103</v>
      </c>
      <c r="B151" s="216">
        <v>8910</v>
      </c>
      <c r="C151" s="214" t="s">
        <v>46</v>
      </c>
      <c r="D151" s="214" t="s">
        <v>104</v>
      </c>
      <c r="E151" s="214" t="s">
        <v>105</v>
      </c>
      <c r="F151" s="214" t="s">
        <v>57</v>
      </c>
      <c r="G151" s="214" t="s">
        <v>106</v>
      </c>
      <c r="H151" s="215">
        <v>42747</v>
      </c>
      <c r="I151" s="215">
        <v>42748</v>
      </c>
      <c r="J151" s="210">
        <v>1</v>
      </c>
      <c r="K151" s="215">
        <v>42748</v>
      </c>
      <c r="L151" s="210">
        <v>1</v>
      </c>
      <c r="M151" s="214" t="s">
        <v>107</v>
      </c>
      <c r="N151" s="210" t="s">
        <v>107</v>
      </c>
      <c r="O151" s="215">
        <v>42761</v>
      </c>
      <c r="P151" s="210">
        <v>14</v>
      </c>
      <c r="Q151" s="214" t="s">
        <v>111</v>
      </c>
      <c r="R151" s="210" t="s">
        <v>52</v>
      </c>
      <c r="S151" s="214"/>
      <c r="T151" s="214" t="s">
        <v>159</v>
      </c>
      <c r="U151" s="214"/>
    </row>
    <row r="152" spans="1:21" s="157" customFormat="1" x14ac:dyDescent="0.25">
      <c r="A152" s="214" t="s">
        <v>103</v>
      </c>
      <c r="B152" s="216">
        <v>8911</v>
      </c>
      <c r="C152" s="214" t="s">
        <v>46</v>
      </c>
      <c r="D152" s="214" t="s">
        <v>104</v>
      </c>
      <c r="E152" s="214" t="s">
        <v>140</v>
      </c>
      <c r="F152" s="214" t="s">
        <v>54</v>
      </c>
      <c r="G152" s="214" t="s">
        <v>106</v>
      </c>
      <c r="H152" s="215">
        <v>42747</v>
      </c>
      <c r="I152" s="215">
        <v>42747</v>
      </c>
      <c r="J152" s="210">
        <v>0</v>
      </c>
      <c r="K152" s="215">
        <v>42747</v>
      </c>
      <c r="L152" s="210">
        <v>0</v>
      </c>
      <c r="M152" s="214" t="s">
        <v>107</v>
      </c>
      <c r="N152" s="210" t="s">
        <v>107</v>
      </c>
      <c r="O152" s="215">
        <v>42762</v>
      </c>
      <c r="P152" s="210">
        <v>15</v>
      </c>
      <c r="Q152" s="214" t="s">
        <v>111</v>
      </c>
      <c r="R152" s="210" t="s">
        <v>52</v>
      </c>
      <c r="S152" s="214"/>
      <c r="T152" s="214" t="s">
        <v>141</v>
      </c>
      <c r="U152" s="214"/>
    </row>
    <row r="153" spans="1:21" s="157" customFormat="1" x14ac:dyDescent="0.25">
      <c r="A153" s="214" t="s">
        <v>103</v>
      </c>
      <c r="B153" s="216">
        <v>8912</v>
      </c>
      <c r="C153" s="214" t="s">
        <v>46</v>
      </c>
      <c r="D153" s="214" t="s">
        <v>104</v>
      </c>
      <c r="E153" s="214" t="s">
        <v>116</v>
      </c>
      <c r="F153" s="214" t="s">
        <v>54</v>
      </c>
      <c r="G153" s="214" t="s">
        <v>114</v>
      </c>
      <c r="H153" s="215">
        <v>42747</v>
      </c>
      <c r="I153" s="215">
        <v>42747</v>
      </c>
      <c r="J153" s="210">
        <v>0</v>
      </c>
      <c r="K153" s="215">
        <v>42747</v>
      </c>
      <c r="L153" s="210">
        <v>0</v>
      </c>
      <c r="M153" s="214" t="s">
        <v>107</v>
      </c>
      <c r="N153" s="210" t="s">
        <v>107</v>
      </c>
      <c r="O153" s="214" t="s">
        <v>52</v>
      </c>
      <c r="P153" s="210" t="s">
        <v>52</v>
      </c>
      <c r="Q153" s="214"/>
      <c r="R153" s="210">
        <v>19</v>
      </c>
      <c r="S153" s="214" t="s">
        <v>111</v>
      </c>
      <c r="T153" s="214" t="s">
        <v>117</v>
      </c>
      <c r="U153" s="214"/>
    </row>
    <row r="154" spans="1:21" s="157" customFormat="1" x14ac:dyDescent="0.25">
      <c r="A154" s="214" t="s">
        <v>103</v>
      </c>
      <c r="B154" s="216">
        <v>8913</v>
      </c>
      <c r="C154" s="214" t="s">
        <v>46</v>
      </c>
      <c r="D154" s="214" t="s">
        <v>104</v>
      </c>
      <c r="E154" s="214" t="s">
        <v>140</v>
      </c>
      <c r="F154" s="214" t="s">
        <v>54</v>
      </c>
      <c r="G154" s="214" t="s">
        <v>106</v>
      </c>
      <c r="H154" s="215">
        <v>42747</v>
      </c>
      <c r="I154" s="215">
        <v>42747</v>
      </c>
      <c r="J154" s="210">
        <v>0</v>
      </c>
      <c r="K154" s="215">
        <v>42747</v>
      </c>
      <c r="L154" s="210">
        <v>0</v>
      </c>
      <c r="M154" s="214" t="s">
        <v>107</v>
      </c>
      <c r="N154" s="210" t="s">
        <v>107</v>
      </c>
      <c r="O154" s="215">
        <v>42765</v>
      </c>
      <c r="P154" s="210">
        <v>18</v>
      </c>
      <c r="Q154" s="214" t="s">
        <v>166</v>
      </c>
      <c r="R154" s="210" t="s">
        <v>52</v>
      </c>
      <c r="S154" s="214"/>
      <c r="T154" s="214" t="s">
        <v>141</v>
      </c>
      <c r="U154" s="214"/>
    </row>
    <row r="155" spans="1:21" s="157" customFormat="1" ht="30" x14ac:dyDescent="0.25">
      <c r="A155" s="214" t="s">
        <v>103</v>
      </c>
      <c r="B155" s="216">
        <v>8914</v>
      </c>
      <c r="C155" s="214" t="s">
        <v>46</v>
      </c>
      <c r="D155" s="214" t="s">
        <v>104</v>
      </c>
      <c r="E155" s="214" t="s">
        <v>105</v>
      </c>
      <c r="F155" s="214" t="s">
        <v>54</v>
      </c>
      <c r="G155" s="214" t="s">
        <v>106</v>
      </c>
      <c r="H155" s="215">
        <v>42747</v>
      </c>
      <c r="I155" s="215">
        <v>42752</v>
      </c>
      <c r="J155" s="210">
        <v>5</v>
      </c>
      <c r="K155" s="215">
        <v>42752</v>
      </c>
      <c r="L155" s="210">
        <v>5</v>
      </c>
      <c r="M155" s="214" t="s">
        <v>107</v>
      </c>
      <c r="N155" s="210" t="s">
        <v>107</v>
      </c>
      <c r="O155" s="215">
        <v>42761</v>
      </c>
      <c r="P155" s="210">
        <v>14</v>
      </c>
      <c r="Q155" s="214" t="s">
        <v>168</v>
      </c>
      <c r="R155" s="210" t="s">
        <v>52</v>
      </c>
      <c r="S155" s="214"/>
      <c r="T155" s="214" t="s">
        <v>118</v>
      </c>
      <c r="U155" s="214"/>
    </row>
    <row r="156" spans="1:21" s="157" customFormat="1" x14ac:dyDescent="0.25">
      <c r="A156" s="214" t="s">
        <v>103</v>
      </c>
      <c r="B156" s="216">
        <v>8915</v>
      </c>
      <c r="C156" s="214" t="s">
        <v>46</v>
      </c>
      <c r="D156" s="214" t="s">
        <v>104</v>
      </c>
      <c r="E156" s="214" t="s">
        <v>105</v>
      </c>
      <c r="F156" s="214" t="s">
        <v>57</v>
      </c>
      <c r="G156" s="214" t="s">
        <v>106</v>
      </c>
      <c r="H156" s="215">
        <v>42747</v>
      </c>
      <c r="I156" s="215">
        <v>42747</v>
      </c>
      <c r="J156" s="210">
        <v>0</v>
      </c>
      <c r="K156" s="215">
        <v>42747</v>
      </c>
      <c r="L156" s="210">
        <v>0</v>
      </c>
      <c r="M156" s="214" t="s">
        <v>107</v>
      </c>
      <c r="N156" s="210" t="s">
        <v>107</v>
      </c>
      <c r="O156" s="215">
        <v>42755</v>
      </c>
      <c r="P156" s="210">
        <v>8</v>
      </c>
      <c r="Q156" s="214" t="s">
        <v>111</v>
      </c>
      <c r="R156" s="210" t="s">
        <v>52</v>
      </c>
      <c r="S156" s="214"/>
      <c r="T156" s="214" t="s">
        <v>118</v>
      </c>
      <c r="U156" s="214"/>
    </row>
    <row r="157" spans="1:21" s="157" customFormat="1" x14ac:dyDescent="0.25">
      <c r="A157" s="214" t="s">
        <v>103</v>
      </c>
      <c r="B157" s="216">
        <v>8916</v>
      </c>
      <c r="C157" s="214" t="s">
        <v>46</v>
      </c>
      <c r="D157" s="214" t="s">
        <v>104</v>
      </c>
      <c r="E157" s="214" t="s">
        <v>142</v>
      </c>
      <c r="F157" s="214" t="s">
        <v>54</v>
      </c>
      <c r="G157" s="214" t="s">
        <v>106</v>
      </c>
      <c r="H157" s="215">
        <v>42747</v>
      </c>
      <c r="I157" s="215">
        <v>42747</v>
      </c>
      <c r="J157" s="210">
        <v>0</v>
      </c>
      <c r="K157" s="215">
        <v>42747</v>
      </c>
      <c r="L157" s="210">
        <v>0</v>
      </c>
      <c r="M157" s="214" t="s">
        <v>107</v>
      </c>
      <c r="N157" s="210" t="s">
        <v>107</v>
      </c>
      <c r="O157" s="215">
        <v>42758</v>
      </c>
      <c r="P157" s="210">
        <v>11</v>
      </c>
      <c r="Q157" s="214" t="s">
        <v>111</v>
      </c>
      <c r="R157" s="210" t="s">
        <v>52</v>
      </c>
      <c r="S157" s="214"/>
      <c r="T157" s="214" t="s">
        <v>144</v>
      </c>
      <c r="U157" s="214"/>
    </row>
    <row r="158" spans="1:21" s="157" customFormat="1" ht="30" x14ac:dyDescent="0.25">
      <c r="A158" s="214" t="s">
        <v>103</v>
      </c>
      <c r="B158" s="216">
        <v>8917</v>
      </c>
      <c r="C158" s="214" t="s">
        <v>46</v>
      </c>
      <c r="D158" s="214" t="s">
        <v>104</v>
      </c>
      <c r="E158" s="214" t="s">
        <v>105</v>
      </c>
      <c r="F158" s="214" t="s">
        <v>54</v>
      </c>
      <c r="G158" s="214" t="s">
        <v>114</v>
      </c>
      <c r="H158" s="215">
        <v>42747</v>
      </c>
      <c r="I158" s="215">
        <v>42747</v>
      </c>
      <c r="J158" s="210">
        <v>0</v>
      </c>
      <c r="K158" s="215">
        <v>42747</v>
      </c>
      <c r="L158" s="210">
        <v>0</v>
      </c>
      <c r="M158" s="214" t="s">
        <v>107</v>
      </c>
      <c r="N158" s="210" t="s">
        <v>107</v>
      </c>
      <c r="O158" s="214" t="s">
        <v>52</v>
      </c>
      <c r="P158" s="210" t="s">
        <v>52</v>
      </c>
      <c r="Q158" s="214"/>
      <c r="R158" s="210">
        <v>19</v>
      </c>
      <c r="S158" s="214" t="s">
        <v>150</v>
      </c>
      <c r="T158" s="214" t="s">
        <v>118</v>
      </c>
      <c r="U158" s="214"/>
    </row>
    <row r="159" spans="1:21" s="157" customFormat="1" x14ac:dyDescent="0.25">
      <c r="A159" s="214" t="s">
        <v>103</v>
      </c>
      <c r="B159" s="216">
        <v>8918</v>
      </c>
      <c r="C159" s="214" t="s">
        <v>46</v>
      </c>
      <c r="D159" s="214" t="s">
        <v>104</v>
      </c>
      <c r="E159" s="214" t="s">
        <v>105</v>
      </c>
      <c r="F159" s="214" t="s">
        <v>57</v>
      </c>
      <c r="G159" s="214" t="s">
        <v>106</v>
      </c>
      <c r="H159" s="215">
        <v>42747</v>
      </c>
      <c r="I159" s="215">
        <v>42747</v>
      </c>
      <c r="J159" s="210">
        <v>0</v>
      </c>
      <c r="K159" s="215">
        <v>42747</v>
      </c>
      <c r="L159" s="210">
        <v>0</v>
      </c>
      <c r="M159" s="214" t="s">
        <v>107</v>
      </c>
      <c r="N159" s="210" t="s">
        <v>107</v>
      </c>
      <c r="O159" s="215">
        <v>42760</v>
      </c>
      <c r="P159" s="210">
        <v>13</v>
      </c>
      <c r="Q159" s="214" t="s">
        <v>111</v>
      </c>
      <c r="R159" s="210" t="s">
        <v>52</v>
      </c>
      <c r="S159" s="214"/>
      <c r="T159" s="214" t="s">
        <v>159</v>
      </c>
      <c r="U159" s="214"/>
    </row>
    <row r="160" spans="1:21" s="157" customFormat="1" x14ac:dyDescent="0.25">
      <c r="A160" s="214" t="s">
        <v>103</v>
      </c>
      <c r="B160" s="216">
        <v>8919</v>
      </c>
      <c r="C160" s="214" t="s">
        <v>81</v>
      </c>
      <c r="D160" s="214" t="s">
        <v>187</v>
      </c>
      <c r="E160" s="214" t="s">
        <v>113</v>
      </c>
      <c r="F160" s="214" t="s">
        <v>192</v>
      </c>
      <c r="G160" s="214" t="s">
        <v>189</v>
      </c>
      <c r="H160" s="215">
        <v>42747</v>
      </c>
      <c r="I160" s="215">
        <v>42747</v>
      </c>
      <c r="J160" s="210">
        <v>0</v>
      </c>
      <c r="K160" s="215">
        <v>42747</v>
      </c>
      <c r="L160" s="210">
        <v>0</v>
      </c>
      <c r="M160" s="214"/>
      <c r="N160" s="210"/>
      <c r="O160" s="215">
        <v>42747</v>
      </c>
      <c r="P160" s="210">
        <v>0</v>
      </c>
      <c r="Q160" s="214" t="s">
        <v>111</v>
      </c>
      <c r="R160" s="210" t="s">
        <v>52</v>
      </c>
      <c r="S160" s="214"/>
      <c r="T160" s="214" t="s">
        <v>190</v>
      </c>
      <c r="U160" s="214"/>
    </row>
    <row r="161" spans="1:21" s="157" customFormat="1" x14ac:dyDescent="0.25">
      <c r="A161" s="214" t="s">
        <v>103</v>
      </c>
      <c r="B161" s="216">
        <v>8920</v>
      </c>
      <c r="C161" s="214" t="s">
        <v>81</v>
      </c>
      <c r="D161" s="214" t="s">
        <v>187</v>
      </c>
      <c r="E161" s="214" t="s">
        <v>130</v>
      </c>
      <c r="F161" s="214" t="s">
        <v>191</v>
      </c>
      <c r="G161" s="214" t="s">
        <v>189</v>
      </c>
      <c r="H161" s="215">
        <v>42747</v>
      </c>
      <c r="I161" s="215">
        <v>42747</v>
      </c>
      <c r="J161" s="210">
        <v>0</v>
      </c>
      <c r="K161" s="215">
        <v>42747</v>
      </c>
      <c r="L161" s="210">
        <v>0</v>
      </c>
      <c r="M161" s="215">
        <v>42761</v>
      </c>
      <c r="N161" s="210">
        <v>14</v>
      </c>
      <c r="O161" s="215">
        <v>42762</v>
      </c>
      <c r="P161" s="210">
        <v>15</v>
      </c>
      <c r="Q161" s="214" t="s">
        <v>111</v>
      </c>
      <c r="R161" s="210" t="s">
        <v>52</v>
      </c>
      <c r="S161" s="214"/>
      <c r="T161" s="214" t="s">
        <v>190</v>
      </c>
      <c r="U161" s="214"/>
    </row>
    <row r="162" spans="1:21" s="157" customFormat="1" x14ac:dyDescent="0.25">
      <c r="A162" s="214" t="s">
        <v>103</v>
      </c>
      <c r="B162" s="216">
        <v>8921</v>
      </c>
      <c r="C162" s="214" t="s">
        <v>46</v>
      </c>
      <c r="D162" s="214" t="s">
        <v>104</v>
      </c>
      <c r="E162" s="214" t="s">
        <v>116</v>
      </c>
      <c r="F162" s="214" t="s">
        <v>54</v>
      </c>
      <c r="G162" s="214" t="s">
        <v>163</v>
      </c>
      <c r="H162" s="215">
        <v>42748</v>
      </c>
      <c r="I162" s="215">
        <v>42748</v>
      </c>
      <c r="J162" s="210">
        <v>0</v>
      </c>
      <c r="K162" s="215">
        <v>42748</v>
      </c>
      <c r="L162" s="210">
        <v>0</v>
      </c>
      <c r="M162" s="214" t="s">
        <v>107</v>
      </c>
      <c r="N162" s="210" t="s">
        <v>107</v>
      </c>
      <c r="O162" s="215">
        <v>42762</v>
      </c>
      <c r="P162" s="210">
        <v>14</v>
      </c>
      <c r="Q162" s="214" t="s">
        <v>164</v>
      </c>
      <c r="R162" s="210" t="s">
        <v>52</v>
      </c>
      <c r="S162" s="214"/>
      <c r="T162" s="214" t="s">
        <v>117</v>
      </c>
      <c r="U162" s="214"/>
    </row>
    <row r="163" spans="1:21" s="157" customFormat="1" x14ac:dyDescent="0.25">
      <c r="A163" s="214" t="s">
        <v>103</v>
      </c>
      <c r="B163" s="216">
        <v>8922</v>
      </c>
      <c r="C163" s="214" t="s">
        <v>46</v>
      </c>
      <c r="D163" s="214" t="s">
        <v>104</v>
      </c>
      <c r="E163" s="214" t="s">
        <v>130</v>
      </c>
      <c r="F163" s="214" t="s">
        <v>54</v>
      </c>
      <c r="G163" s="214" t="s">
        <v>106</v>
      </c>
      <c r="H163" s="215">
        <v>42748</v>
      </c>
      <c r="I163" s="215">
        <v>42748</v>
      </c>
      <c r="J163" s="210">
        <v>0</v>
      </c>
      <c r="K163" s="215">
        <v>42748</v>
      </c>
      <c r="L163" s="210">
        <v>0</v>
      </c>
      <c r="M163" s="214" t="s">
        <v>107</v>
      </c>
      <c r="N163" s="210" t="s">
        <v>107</v>
      </c>
      <c r="O163" s="215">
        <v>42753</v>
      </c>
      <c r="P163" s="210">
        <v>5</v>
      </c>
      <c r="Q163" s="214" t="s">
        <v>111</v>
      </c>
      <c r="R163" s="210" t="s">
        <v>52</v>
      </c>
      <c r="S163" s="214"/>
      <c r="T163" s="214" t="s">
        <v>131</v>
      </c>
      <c r="U163" s="214"/>
    </row>
    <row r="164" spans="1:21" s="157" customFormat="1" x14ac:dyDescent="0.25">
      <c r="A164" s="214" t="s">
        <v>103</v>
      </c>
      <c r="B164" s="216">
        <v>8923</v>
      </c>
      <c r="C164" s="214" t="s">
        <v>46</v>
      </c>
      <c r="D164" s="214" t="s">
        <v>104</v>
      </c>
      <c r="E164" s="214" t="s">
        <v>105</v>
      </c>
      <c r="F164" s="214" t="s">
        <v>54</v>
      </c>
      <c r="G164" s="214" t="s">
        <v>133</v>
      </c>
      <c r="H164" s="215">
        <v>42748</v>
      </c>
      <c r="I164" s="215">
        <v>42748</v>
      </c>
      <c r="J164" s="210">
        <v>0</v>
      </c>
      <c r="K164" s="215">
        <v>42748</v>
      </c>
      <c r="L164" s="210">
        <v>0</v>
      </c>
      <c r="M164" s="214" t="s">
        <v>107</v>
      </c>
      <c r="N164" s="210" t="s">
        <v>107</v>
      </c>
      <c r="O164" s="215">
        <v>42765</v>
      </c>
      <c r="P164" s="210">
        <v>17</v>
      </c>
      <c r="Q164" s="214" t="s">
        <v>111</v>
      </c>
      <c r="R164" s="210" t="s">
        <v>52</v>
      </c>
      <c r="S164" s="214"/>
      <c r="T164" s="214" t="s">
        <v>118</v>
      </c>
      <c r="U164" s="214"/>
    </row>
    <row r="165" spans="1:21" s="157" customFormat="1" x14ac:dyDescent="0.25">
      <c r="A165" s="214" t="s">
        <v>103</v>
      </c>
      <c r="B165" s="216">
        <v>8924</v>
      </c>
      <c r="C165" s="214" t="s">
        <v>46</v>
      </c>
      <c r="D165" s="214" t="s">
        <v>104</v>
      </c>
      <c r="E165" s="214" t="s">
        <v>113</v>
      </c>
      <c r="F165" s="214" t="s">
        <v>54</v>
      </c>
      <c r="G165" s="214" t="s">
        <v>132</v>
      </c>
      <c r="H165" s="215">
        <v>42748</v>
      </c>
      <c r="I165" s="215">
        <v>42748</v>
      </c>
      <c r="J165" s="210">
        <v>0</v>
      </c>
      <c r="K165" s="215">
        <v>42748</v>
      </c>
      <c r="L165" s="210">
        <v>0</v>
      </c>
      <c r="M165" s="214" t="s">
        <v>107</v>
      </c>
      <c r="N165" s="210" t="s">
        <v>107</v>
      </c>
      <c r="O165" s="215">
        <v>42759</v>
      </c>
      <c r="P165" s="210">
        <v>11</v>
      </c>
      <c r="Q165" s="214" t="s">
        <v>111</v>
      </c>
      <c r="R165" s="210" t="s">
        <v>52</v>
      </c>
      <c r="S165" s="214"/>
      <c r="T165" s="214" t="s">
        <v>128</v>
      </c>
      <c r="U165" s="214"/>
    </row>
    <row r="166" spans="1:21" s="157" customFormat="1" ht="30" x14ac:dyDescent="0.25">
      <c r="A166" s="214" t="s">
        <v>103</v>
      </c>
      <c r="B166" s="216">
        <v>8925</v>
      </c>
      <c r="C166" s="214" t="s">
        <v>46</v>
      </c>
      <c r="D166" s="214" t="s">
        <v>104</v>
      </c>
      <c r="E166" s="214" t="s">
        <v>105</v>
      </c>
      <c r="F166" s="214" t="s">
        <v>57</v>
      </c>
      <c r="G166" s="214" t="s">
        <v>114</v>
      </c>
      <c r="H166" s="215">
        <v>42751</v>
      </c>
      <c r="I166" s="215">
        <v>42752</v>
      </c>
      <c r="J166" s="210">
        <v>1</v>
      </c>
      <c r="K166" s="215">
        <v>42752</v>
      </c>
      <c r="L166" s="210">
        <v>1</v>
      </c>
      <c r="M166" s="214" t="s">
        <v>107</v>
      </c>
      <c r="N166" s="210" t="s">
        <v>107</v>
      </c>
      <c r="O166" s="214" t="s">
        <v>52</v>
      </c>
      <c r="P166" s="210" t="s">
        <v>52</v>
      </c>
      <c r="Q166" s="214"/>
      <c r="R166" s="210">
        <v>15</v>
      </c>
      <c r="S166" s="214" t="s">
        <v>165</v>
      </c>
      <c r="T166" s="214" t="s">
        <v>118</v>
      </c>
      <c r="U166" s="214"/>
    </row>
    <row r="167" spans="1:21" s="157" customFormat="1" x14ac:dyDescent="0.25">
      <c r="A167" s="214" t="s">
        <v>103</v>
      </c>
      <c r="B167" s="216">
        <v>8926</v>
      </c>
      <c r="C167" s="214" t="s">
        <v>46</v>
      </c>
      <c r="D167" s="214" t="s">
        <v>104</v>
      </c>
      <c r="E167" s="214" t="s">
        <v>105</v>
      </c>
      <c r="F167" s="214" t="s">
        <v>54</v>
      </c>
      <c r="G167" s="214" t="s">
        <v>106</v>
      </c>
      <c r="H167" s="215">
        <v>42752</v>
      </c>
      <c r="I167" s="215">
        <v>42752</v>
      </c>
      <c r="J167" s="210">
        <v>0</v>
      </c>
      <c r="K167" s="215">
        <v>42752</v>
      </c>
      <c r="L167" s="210">
        <v>0</v>
      </c>
      <c r="M167" s="214" t="s">
        <v>107</v>
      </c>
      <c r="N167" s="210" t="s">
        <v>107</v>
      </c>
      <c r="O167" s="215">
        <v>42761</v>
      </c>
      <c r="P167" s="210">
        <v>9</v>
      </c>
      <c r="Q167" s="214" t="s">
        <v>145</v>
      </c>
      <c r="R167" s="210" t="s">
        <v>52</v>
      </c>
      <c r="S167" s="214"/>
      <c r="T167" s="214" t="s">
        <v>118</v>
      </c>
      <c r="U167" s="214"/>
    </row>
    <row r="168" spans="1:21" s="157" customFormat="1" x14ac:dyDescent="0.25">
      <c r="A168" s="214" t="s">
        <v>103</v>
      </c>
      <c r="B168" s="216">
        <v>8927</v>
      </c>
      <c r="C168" s="214" t="s">
        <v>46</v>
      </c>
      <c r="D168" s="214" t="s">
        <v>104</v>
      </c>
      <c r="E168" s="214" t="s">
        <v>105</v>
      </c>
      <c r="F168" s="214" t="s">
        <v>57</v>
      </c>
      <c r="G168" s="214" t="s">
        <v>106</v>
      </c>
      <c r="H168" s="215">
        <v>42752</v>
      </c>
      <c r="I168" s="215">
        <v>42753</v>
      </c>
      <c r="J168" s="210">
        <v>1</v>
      </c>
      <c r="K168" s="214" t="s">
        <v>52</v>
      </c>
      <c r="L168" s="210" t="s">
        <v>52</v>
      </c>
      <c r="M168" s="214" t="s">
        <v>107</v>
      </c>
      <c r="N168" s="210" t="s">
        <v>107</v>
      </c>
      <c r="O168" s="215">
        <v>42765</v>
      </c>
      <c r="P168" s="210">
        <v>13</v>
      </c>
      <c r="Q168" s="214" t="s">
        <v>146</v>
      </c>
      <c r="R168" s="210" t="s">
        <v>52</v>
      </c>
      <c r="S168" s="214"/>
      <c r="T168" s="214" t="s">
        <v>109</v>
      </c>
      <c r="U168" s="214"/>
    </row>
    <row r="169" spans="1:21" s="157" customFormat="1" x14ac:dyDescent="0.25">
      <c r="A169" s="214" t="s">
        <v>103</v>
      </c>
      <c r="B169" s="216">
        <v>8928</v>
      </c>
      <c r="C169" s="214" t="s">
        <v>46</v>
      </c>
      <c r="D169" s="214" t="s">
        <v>104</v>
      </c>
      <c r="E169" s="214" t="s">
        <v>105</v>
      </c>
      <c r="F169" s="214" t="s">
        <v>57</v>
      </c>
      <c r="G169" s="214" t="s">
        <v>106</v>
      </c>
      <c r="H169" s="215">
        <v>42752</v>
      </c>
      <c r="I169" s="215">
        <v>42752</v>
      </c>
      <c r="J169" s="210">
        <v>0</v>
      </c>
      <c r="K169" s="215">
        <v>42752</v>
      </c>
      <c r="L169" s="210">
        <v>0</v>
      </c>
      <c r="M169" s="214" t="s">
        <v>107</v>
      </c>
      <c r="N169" s="210" t="s">
        <v>107</v>
      </c>
      <c r="O169" s="215">
        <v>42754</v>
      </c>
      <c r="P169" s="210">
        <v>2</v>
      </c>
      <c r="Q169" s="214" t="s">
        <v>111</v>
      </c>
      <c r="R169" s="210" t="s">
        <v>52</v>
      </c>
      <c r="S169" s="214"/>
      <c r="T169" s="214" t="s">
        <v>109</v>
      </c>
      <c r="U169" s="214"/>
    </row>
    <row r="170" spans="1:21" s="157" customFormat="1" x14ac:dyDescent="0.25">
      <c r="A170" s="214" t="s">
        <v>103</v>
      </c>
      <c r="B170" s="216">
        <v>8929</v>
      </c>
      <c r="C170" s="214" t="s">
        <v>46</v>
      </c>
      <c r="D170" s="214" t="s">
        <v>104</v>
      </c>
      <c r="E170" s="214" t="s">
        <v>116</v>
      </c>
      <c r="F170" s="214" t="s">
        <v>57</v>
      </c>
      <c r="G170" s="214" t="s">
        <v>106</v>
      </c>
      <c r="H170" s="215">
        <v>42752</v>
      </c>
      <c r="I170" s="215">
        <v>42752</v>
      </c>
      <c r="J170" s="210">
        <v>0</v>
      </c>
      <c r="K170" s="215">
        <v>42755</v>
      </c>
      <c r="L170" s="210">
        <v>3</v>
      </c>
      <c r="M170" s="214" t="s">
        <v>107</v>
      </c>
      <c r="N170" s="210" t="s">
        <v>107</v>
      </c>
      <c r="O170" s="215">
        <v>42766</v>
      </c>
      <c r="P170" s="210">
        <v>14</v>
      </c>
      <c r="Q170" s="214" t="s">
        <v>111</v>
      </c>
      <c r="R170" s="210" t="s">
        <v>52</v>
      </c>
      <c r="S170" s="214"/>
      <c r="T170" s="214" t="s">
        <v>117</v>
      </c>
      <c r="U170" s="214"/>
    </row>
    <row r="171" spans="1:21" s="157" customFormat="1" x14ac:dyDescent="0.25">
      <c r="A171" s="214" t="s">
        <v>103</v>
      </c>
      <c r="B171" s="216">
        <v>8930</v>
      </c>
      <c r="C171" s="214" t="s">
        <v>46</v>
      </c>
      <c r="D171" s="214" t="s">
        <v>104</v>
      </c>
      <c r="E171" s="214" t="s">
        <v>113</v>
      </c>
      <c r="F171" s="214" t="s">
        <v>54</v>
      </c>
      <c r="G171" s="214" t="s">
        <v>132</v>
      </c>
      <c r="H171" s="215">
        <v>42752</v>
      </c>
      <c r="I171" s="215">
        <v>42753</v>
      </c>
      <c r="J171" s="210">
        <v>1</v>
      </c>
      <c r="K171" s="215">
        <v>42753</v>
      </c>
      <c r="L171" s="210">
        <v>1</v>
      </c>
      <c r="M171" s="214" t="s">
        <v>107</v>
      </c>
      <c r="N171" s="210" t="s">
        <v>107</v>
      </c>
      <c r="O171" s="215">
        <v>42760</v>
      </c>
      <c r="P171" s="210">
        <v>8</v>
      </c>
      <c r="Q171" s="214" t="s">
        <v>111</v>
      </c>
      <c r="R171" s="210" t="s">
        <v>52</v>
      </c>
      <c r="S171" s="214"/>
      <c r="T171" s="214" t="s">
        <v>128</v>
      </c>
      <c r="U171" s="214"/>
    </row>
    <row r="172" spans="1:21" s="157" customFormat="1" x14ac:dyDescent="0.25">
      <c r="A172" s="214" t="s">
        <v>103</v>
      </c>
      <c r="B172" s="216">
        <v>8931</v>
      </c>
      <c r="C172" s="214" t="s">
        <v>46</v>
      </c>
      <c r="D172" s="214" t="s">
        <v>104</v>
      </c>
      <c r="E172" s="214" t="s">
        <v>113</v>
      </c>
      <c r="F172" s="214" t="s">
        <v>57</v>
      </c>
      <c r="G172" s="214" t="s">
        <v>106</v>
      </c>
      <c r="H172" s="215">
        <v>42752</v>
      </c>
      <c r="I172" s="215">
        <v>42759</v>
      </c>
      <c r="J172" s="210">
        <v>7</v>
      </c>
      <c r="K172" s="214" t="s">
        <v>52</v>
      </c>
      <c r="L172" s="210" t="s">
        <v>52</v>
      </c>
      <c r="M172" s="214" t="s">
        <v>107</v>
      </c>
      <c r="N172" s="210" t="s">
        <v>107</v>
      </c>
      <c r="O172" s="215">
        <v>42762</v>
      </c>
      <c r="P172" s="210">
        <v>10</v>
      </c>
      <c r="Q172" s="214" t="s">
        <v>111</v>
      </c>
      <c r="R172" s="210" t="s">
        <v>52</v>
      </c>
      <c r="S172" s="214"/>
      <c r="T172" s="214" t="s">
        <v>115</v>
      </c>
      <c r="U172" s="214"/>
    </row>
    <row r="173" spans="1:21" s="157" customFormat="1" x14ac:dyDescent="0.25">
      <c r="A173" s="214" t="s">
        <v>103</v>
      </c>
      <c r="B173" s="216">
        <v>8932</v>
      </c>
      <c r="C173" s="214" t="s">
        <v>46</v>
      </c>
      <c r="D173" s="214" t="s">
        <v>104</v>
      </c>
      <c r="E173" s="214" t="s">
        <v>105</v>
      </c>
      <c r="F173" s="214" t="s">
        <v>57</v>
      </c>
      <c r="G173" s="214" t="s">
        <v>106</v>
      </c>
      <c r="H173" s="215">
        <v>42752</v>
      </c>
      <c r="I173" s="215">
        <v>42752</v>
      </c>
      <c r="J173" s="210">
        <v>0</v>
      </c>
      <c r="K173" s="214" t="s">
        <v>52</v>
      </c>
      <c r="L173" s="210" t="s">
        <v>52</v>
      </c>
      <c r="M173" s="214" t="s">
        <v>107</v>
      </c>
      <c r="N173" s="210" t="s">
        <v>107</v>
      </c>
      <c r="O173" s="215">
        <v>42755</v>
      </c>
      <c r="P173" s="210">
        <v>3</v>
      </c>
      <c r="Q173" s="214" t="s">
        <v>111</v>
      </c>
      <c r="R173" s="210" t="s">
        <v>52</v>
      </c>
      <c r="S173" s="214"/>
      <c r="T173" s="214" t="s">
        <v>118</v>
      </c>
      <c r="U173" s="214"/>
    </row>
    <row r="174" spans="1:21" s="157" customFormat="1" x14ac:dyDescent="0.25">
      <c r="A174" s="214" t="s">
        <v>103</v>
      </c>
      <c r="B174" s="216">
        <v>8933</v>
      </c>
      <c r="C174" s="214" t="s">
        <v>46</v>
      </c>
      <c r="D174" s="214" t="s">
        <v>104</v>
      </c>
      <c r="E174" s="214" t="s">
        <v>142</v>
      </c>
      <c r="F174" s="214" t="s">
        <v>54</v>
      </c>
      <c r="G174" s="214" t="s">
        <v>106</v>
      </c>
      <c r="H174" s="215">
        <v>42752</v>
      </c>
      <c r="I174" s="215">
        <v>42752</v>
      </c>
      <c r="J174" s="210">
        <v>0</v>
      </c>
      <c r="K174" s="215">
        <v>42752</v>
      </c>
      <c r="L174" s="210">
        <v>0</v>
      </c>
      <c r="M174" s="214" t="s">
        <v>107</v>
      </c>
      <c r="N174" s="210" t="s">
        <v>107</v>
      </c>
      <c r="O174" s="215">
        <v>42761</v>
      </c>
      <c r="P174" s="210">
        <v>9</v>
      </c>
      <c r="Q174" s="214" t="s">
        <v>111</v>
      </c>
      <c r="R174" s="210" t="s">
        <v>52</v>
      </c>
      <c r="S174" s="214"/>
      <c r="T174" s="214" t="s">
        <v>144</v>
      </c>
      <c r="U174" s="214"/>
    </row>
    <row r="175" spans="1:21" s="157" customFormat="1" x14ac:dyDescent="0.25">
      <c r="A175" s="214" t="s">
        <v>103</v>
      </c>
      <c r="B175" s="216">
        <v>8934</v>
      </c>
      <c r="C175" s="214" t="s">
        <v>46</v>
      </c>
      <c r="D175" s="214" t="s">
        <v>104</v>
      </c>
      <c r="E175" s="214" t="s">
        <v>122</v>
      </c>
      <c r="F175" s="214" t="s">
        <v>54</v>
      </c>
      <c r="G175" s="214" t="s">
        <v>114</v>
      </c>
      <c r="H175" s="215">
        <v>42752</v>
      </c>
      <c r="I175" s="215">
        <v>42753</v>
      </c>
      <c r="J175" s="210">
        <v>1</v>
      </c>
      <c r="K175" s="215">
        <v>42753</v>
      </c>
      <c r="L175" s="210">
        <v>1</v>
      </c>
      <c r="M175" s="214" t="s">
        <v>107</v>
      </c>
      <c r="N175" s="210" t="s">
        <v>107</v>
      </c>
      <c r="O175" s="214" t="s">
        <v>52</v>
      </c>
      <c r="P175" s="210" t="s">
        <v>52</v>
      </c>
      <c r="Q175" s="214"/>
      <c r="R175" s="210">
        <v>14</v>
      </c>
      <c r="S175" s="214" t="s">
        <v>111</v>
      </c>
      <c r="T175" s="214" t="s">
        <v>124</v>
      </c>
      <c r="U175" s="214"/>
    </row>
    <row r="176" spans="1:21" s="157" customFormat="1" x14ac:dyDescent="0.25">
      <c r="A176" s="214" t="s">
        <v>103</v>
      </c>
      <c r="B176" s="216">
        <v>8935</v>
      </c>
      <c r="C176" s="214" t="s">
        <v>46</v>
      </c>
      <c r="D176" s="214" t="s">
        <v>104</v>
      </c>
      <c r="E176" s="214" t="s">
        <v>105</v>
      </c>
      <c r="F176" s="214" t="s">
        <v>57</v>
      </c>
      <c r="G176" s="214" t="s">
        <v>106</v>
      </c>
      <c r="H176" s="215">
        <v>42752</v>
      </c>
      <c r="I176" s="215">
        <v>42752</v>
      </c>
      <c r="J176" s="210">
        <v>0</v>
      </c>
      <c r="K176" s="215">
        <v>42752</v>
      </c>
      <c r="L176" s="210">
        <v>0</v>
      </c>
      <c r="M176" s="214" t="s">
        <v>107</v>
      </c>
      <c r="N176" s="210" t="s">
        <v>107</v>
      </c>
      <c r="O176" s="215">
        <v>42758</v>
      </c>
      <c r="P176" s="210">
        <v>6</v>
      </c>
      <c r="Q176" s="214" t="s">
        <v>180</v>
      </c>
      <c r="R176" s="210" t="s">
        <v>52</v>
      </c>
      <c r="S176" s="214"/>
      <c r="T176" s="214" t="s">
        <v>109</v>
      </c>
      <c r="U176" s="214"/>
    </row>
    <row r="177" spans="1:21" s="157" customFormat="1" x14ac:dyDescent="0.25">
      <c r="A177" s="214" t="s">
        <v>103</v>
      </c>
      <c r="B177" s="216">
        <v>8936</v>
      </c>
      <c r="C177" s="214" t="s">
        <v>46</v>
      </c>
      <c r="D177" s="214" t="s">
        <v>104</v>
      </c>
      <c r="E177" s="214" t="s">
        <v>138</v>
      </c>
      <c r="F177" s="214" t="s">
        <v>54</v>
      </c>
      <c r="G177" s="214" t="s">
        <v>106</v>
      </c>
      <c r="H177" s="215">
        <v>42752</v>
      </c>
      <c r="I177" s="215">
        <v>42753</v>
      </c>
      <c r="J177" s="210">
        <v>1</v>
      </c>
      <c r="K177" s="215">
        <v>42753</v>
      </c>
      <c r="L177" s="210">
        <v>1</v>
      </c>
      <c r="M177" s="214" t="s">
        <v>107</v>
      </c>
      <c r="N177" s="210" t="s">
        <v>107</v>
      </c>
      <c r="O177" s="215">
        <v>42760</v>
      </c>
      <c r="P177" s="210">
        <v>8</v>
      </c>
      <c r="Q177" s="214" t="s">
        <v>111</v>
      </c>
      <c r="R177" s="210" t="s">
        <v>52</v>
      </c>
      <c r="S177" s="214"/>
      <c r="T177" s="214" t="s">
        <v>139</v>
      </c>
      <c r="U177" s="214"/>
    </row>
    <row r="178" spans="1:21" s="157" customFormat="1" x14ac:dyDescent="0.25">
      <c r="A178" s="214" t="s">
        <v>103</v>
      </c>
      <c r="B178" s="216">
        <v>8937</v>
      </c>
      <c r="C178" s="214" t="s">
        <v>46</v>
      </c>
      <c r="D178" s="214" t="s">
        <v>104</v>
      </c>
      <c r="E178" s="214" t="s">
        <v>135</v>
      </c>
      <c r="F178" s="214" t="s">
        <v>54</v>
      </c>
      <c r="G178" s="214" t="s">
        <v>106</v>
      </c>
      <c r="H178" s="215">
        <v>42752</v>
      </c>
      <c r="I178" s="215">
        <v>42754</v>
      </c>
      <c r="J178" s="210">
        <v>2</v>
      </c>
      <c r="K178" s="215">
        <v>42754</v>
      </c>
      <c r="L178" s="210">
        <v>2</v>
      </c>
      <c r="M178" s="214" t="s">
        <v>107</v>
      </c>
      <c r="N178" s="210" t="s">
        <v>107</v>
      </c>
      <c r="O178" s="214" t="s">
        <v>52</v>
      </c>
      <c r="P178" s="210" t="s">
        <v>52</v>
      </c>
      <c r="Q178" s="214" t="s">
        <v>111</v>
      </c>
      <c r="R178" s="210">
        <v>14</v>
      </c>
      <c r="S178" s="214"/>
      <c r="T178" s="214" t="s">
        <v>148</v>
      </c>
      <c r="U178" s="214"/>
    </row>
    <row r="179" spans="1:21" s="157" customFormat="1" x14ac:dyDescent="0.25">
      <c r="A179" s="214" t="s">
        <v>103</v>
      </c>
      <c r="B179" s="216">
        <v>8938</v>
      </c>
      <c r="C179" s="214" t="s">
        <v>46</v>
      </c>
      <c r="D179" s="214" t="s">
        <v>104</v>
      </c>
      <c r="E179" s="214" t="s">
        <v>105</v>
      </c>
      <c r="F179" s="214" t="s">
        <v>57</v>
      </c>
      <c r="G179" s="214" t="s">
        <v>106</v>
      </c>
      <c r="H179" s="215">
        <v>42753</v>
      </c>
      <c r="I179" s="215">
        <v>42753</v>
      </c>
      <c r="J179" s="210">
        <v>0</v>
      </c>
      <c r="K179" s="215">
        <v>42753</v>
      </c>
      <c r="L179" s="210">
        <v>0</v>
      </c>
      <c r="M179" s="214" t="s">
        <v>107</v>
      </c>
      <c r="N179" s="210" t="s">
        <v>107</v>
      </c>
      <c r="O179" s="215">
        <v>42766</v>
      </c>
      <c r="P179" s="210">
        <v>13</v>
      </c>
      <c r="Q179" s="214" t="s">
        <v>127</v>
      </c>
      <c r="R179" s="210" t="s">
        <v>52</v>
      </c>
      <c r="S179" s="214"/>
      <c r="T179" s="214" t="s">
        <v>118</v>
      </c>
      <c r="U179" s="214"/>
    </row>
    <row r="180" spans="1:21" s="157" customFormat="1" ht="30" x14ac:dyDescent="0.25">
      <c r="A180" s="214" t="s">
        <v>103</v>
      </c>
      <c r="B180" s="216">
        <v>8939</v>
      </c>
      <c r="C180" s="214" t="s">
        <v>46</v>
      </c>
      <c r="D180" s="214" t="s">
        <v>104</v>
      </c>
      <c r="E180" s="214" t="s">
        <v>105</v>
      </c>
      <c r="F180" s="214" t="s">
        <v>54</v>
      </c>
      <c r="G180" s="214" t="s">
        <v>106</v>
      </c>
      <c r="H180" s="215">
        <v>42753</v>
      </c>
      <c r="I180" s="215">
        <v>42753</v>
      </c>
      <c r="J180" s="210">
        <v>0</v>
      </c>
      <c r="K180" s="215">
        <v>42753</v>
      </c>
      <c r="L180" s="210">
        <v>0</v>
      </c>
      <c r="M180" s="214" t="s">
        <v>107</v>
      </c>
      <c r="N180" s="210" t="s">
        <v>107</v>
      </c>
      <c r="O180" s="215">
        <v>42766</v>
      </c>
      <c r="P180" s="210">
        <v>13</v>
      </c>
      <c r="Q180" s="214" t="s">
        <v>111</v>
      </c>
      <c r="R180" s="210" t="s">
        <v>52</v>
      </c>
      <c r="S180" s="214"/>
      <c r="T180" s="214" t="s">
        <v>129</v>
      </c>
      <c r="U180" s="214"/>
    </row>
    <row r="181" spans="1:21" s="157" customFormat="1" x14ac:dyDescent="0.25">
      <c r="A181" s="214" t="s">
        <v>103</v>
      </c>
      <c r="B181" s="216">
        <v>8940</v>
      </c>
      <c r="C181" s="214" t="s">
        <v>46</v>
      </c>
      <c r="D181" s="214" t="s">
        <v>104</v>
      </c>
      <c r="E181" s="214" t="s">
        <v>122</v>
      </c>
      <c r="F181" s="214" t="s">
        <v>54</v>
      </c>
      <c r="G181" s="214" t="s">
        <v>114</v>
      </c>
      <c r="H181" s="215">
        <v>42753</v>
      </c>
      <c r="I181" s="215">
        <v>42753</v>
      </c>
      <c r="J181" s="210">
        <v>0</v>
      </c>
      <c r="K181" s="215">
        <v>42754</v>
      </c>
      <c r="L181" s="210">
        <v>1</v>
      </c>
      <c r="M181" s="214" t="s">
        <v>107</v>
      </c>
      <c r="N181" s="210" t="s">
        <v>107</v>
      </c>
      <c r="O181" s="214" t="s">
        <v>52</v>
      </c>
      <c r="P181" s="210" t="s">
        <v>52</v>
      </c>
      <c r="Q181" s="214"/>
      <c r="R181" s="210">
        <v>13</v>
      </c>
      <c r="S181" s="214" t="s">
        <v>111</v>
      </c>
      <c r="T181" s="214" t="s">
        <v>124</v>
      </c>
      <c r="U181" s="214"/>
    </row>
    <row r="182" spans="1:21" s="157" customFormat="1" x14ac:dyDescent="0.25">
      <c r="A182" s="214" t="s">
        <v>103</v>
      </c>
      <c r="B182" s="216">
        <v>8941</v>
      </c>
      <c r="C182" s="214" t="s">
        <v>46</v>
      </c>
      <c r="D182" s="214" t="s">
        <v>104</v>
      </c>
      <c r="E182" s="214" t="s">
        <v>113</v>
      </c>
      <c r="F182" s="214" t="s">
        <v>57</v>
      </c>
      <c r="G182" s="214" t="s">
        <v>106</v>
      </c>
      <c r="H182" s="215">
        <v>42753</v>
      </c>
      <c r="I182" s="215">
        <v>42753</v>
      </c>
      <c r="J182" s="210">
        <v>0</v>
      </c>
      <c r="K182" s="215">
        <v>42753</v>
      </c>
      <c r="L182" s="210">
        <v>0</v>
      </c>
      <c r="M182" s="214" t="s">
        <v>107</v>
      </c>
      <c r="N182" s="210" t="s">
        <v>107</v>
      </c>
      <c r="O182" s="214" t="s">
        <v>52</v>
      </c>
      <c r="P182" s="210" t="s">
        <v>52</v>
      </c>
      <c r="Q182" s="214" t="s">
        <v>111</v>
      </c>
      <c r="R182" s="210">
        <v>13</v>
      </c>
      <c r="S182" s="214"/>
      <c r="T182" s="214" t="s">
        <v>128</v>
      </c>
      <c r="U182" s="214"/>
    </row>
    <row r="183" spans="1:21" s="157" customFormat="1" x14ac:dyDescent="0.25">
      <c r="A183" s="214" t="s">
        <v>103</v>
      </c>
      <c r="B183" s="216">
        <v>8942</v>
      </c>
      <c r="C183" s="214" t="s">
        <v>46</v>
      </c>
      <c r="D183" s="214" t="s">
        <v>104</v>
      </c>
      <c r="E183" s="214" t="s">
        <v>142</v>
      </c>
      <c r="F183" s="214" t="s">
        <v>57</v>
      </c>
      <c r="G183" s="214" t="s">
        <v>106</v>
      </c>
      <c r="H183" s="215">
        <v>42753</v>
      </c>
      <c r="I183" s="215">
        <v>42753</v>
      </c>
      <c r="J183" s="210">
        <v>0</v>
      </c>
      <c r="K183" s="215">
        <v>42753</v>
      </c>
      <c r="L183" s="210">
        <v>0</v>
      </c>
      <c r="M183" s="214" t="s">
        <v>107</v>
      </c>
      <c r="N183" s="210" t="s">
        <v>107</v>
      </c>
      <c r="O183" s="215">
        <v>42765</v>
      </c>
      <c r="P183" s="210">
        <v>12</v>
      </c>
      <c r="Q183" s="214" t="s">
        <v>111</v>
      </c>
      <c r="R183" s="210" t="s">
        <v>52</v>
      </c>
      <c r="S183" s="214"/>
      <c r="T183" s="214" t="s">
        <v>115</v>
      </c>
      <c r="U183" s="214"/>
    </row>
    <row r="184" spans="1:21" s="157" customFormat="1" x14ac:dyDescent="0.25">
      <c r="A184" s="214" t="s">
        <v>103</v>
      </c>
      <c r="B184" s="216">
        <v>8943</v>
      </c>
      <c r="C184" s="214" t="s">
        <v>46</v>
      </c>
      <c r="D184" s="214" t="s">
        <v>104</v>
      </c>
      <c r="E184" s="214" t="s">
        <v>105</v>
      </c>
      <c r="F184" s="214" t="s">
        <v>54</v>
      </c>
      <c r="G184" s="214" t="s">
        <v>114</v>
      </c>
      <c r="H184" s="215">
        <v>42753</v>
      </c>
      <c r="I184" s="215">
        <v>42754</v>
      </c>
      <c r="J184" s="210">
        <v>1</v>
      </c>
      <c r="K184" s="215">
        <v>42754</v>
      </c>
      <c r="L184" s="210">
        <v>1</v>
      </c>
      <c r="M184" s="214" t="s">
        <v>107</v>
      </c>
      <c r="N184" s="210" t="s">
        <v>107</v>
      </c>
      <c r="O184" s="214" t="s">
        <v>52</v>
      </c>
      <c r="P184" s="210" t="s">
        <v>52</v>
      </c>
      <c r="Q184" s="214"/>
      <c r="R184" s="210">
        <v>13</v>
      </c>
      <c r="S184" s="214" t="s">
        <v>111</v>
      </c>
      <c r="T184" s="214" t="s">
        <v>118</v>
      </c>
      <c r="U184" s="214"/>
    </row>
    <row r="185" spans="1:21" s="157" customFormat="1" x14ac:dyDescent="0.25">
      <c r="A185" s="214" t="s">
        <v>103</v>
      </c>
      <c r="B185" s="216">
        <v>8944</v>
      </c>
      <c r="C185" s="214" t="s">
        <v>46</v>
      </c>
      <c r="D185" s="214" t="s">
        <v>104</v>
      </c>
      <c r="E185" s="214" t="s">
        <v>105</v>
      </c>
      <c r="F185" s="214" t="s">
        <v>57</v>
      </c>
      <c r="G185" s="214" t="s">
        <v>106</v>
      </c>
      <c r="H185" s="215">
        <v>42753</v>
      </c>
      <c r="I185" s="215">
        <v>42753</v>
      </c>
      <c r="J185" s="210">
        <v>0</v>
      </c>
      <c r="K185" s="215">
        <v>42753</v>
      </c>
      <c r="L185" s="210">
        <v>0</v>
      </c>
      <c r="M185" s="214" t="s">
        <v>107</v>
      </c>
      <c r="N185" s="210" t="s">
        <v>107</v>
      </c>
      <c r="O185" s="215">
        <v>42758</v>
      </c>
      <c r="P185" s="210">
        <v>5</v>
      </c>
      <c r="Q185" s="214" t="s">
        <v>111</v>
      </c>
      <c r="R185" s="210" t="s">
        <v>52</v>
      </c>
      <c r="S185" s="214"/>
      <c r="T185" s="214" t="s">
        <v>118</v>
      </c>
      <c r="U185" s="214"/>
    </row>
    <row r="186" spans="1:21" s="157" customFormat="1" x14ac:dyDescent="0.25">
      <c r="A186" s="214" t="s">
        <v>103</v>
      </c>
      <c r="B186" s="216">
        <v>8945</v>
      </c>
      <c r="C186" s="214" t="s">
        <v>46</v>
      </c>
      <c r="D186" s="214" t="s">
        <v>104</v>
      </c>
      <c r="E186" s="214" t="s">
        <v>142</v>
      </c>
      <c r="F186" s="214" t="s">
        <v>57</v>
      </c>
      <c r="G186" s="214" t="s">
        <v>106</v>
      </c>
      <c r="H186" s="215">
        <v>42753</v>
      </c>
      <c r="I186" s="215">
        <v>42754</v>
      </c>
      <c r="J186" s="210">
        <v>1</v>
      </c>
      <c r="K186" s="215">
        <v>42754</v>
      </c>
      <c r="L186" s="210">
        <v>1</v>
      </c>
      <c r="M186" s="214" t="s">
        <v>107</v>
      </c>
      <c r="N186" s="210" t="s">
        <v>107</v>
      </c>
      <c r="O186" s="214" t="s">
        <v>52</v>
      </c>
      <c r="P186" s="210" t="s">
        <v>52</v>
      </c>
      <c r="Q186" s="214" t="s">
        <v>111</v>
      </c>
      <c r="R186" s="210">
        <v>13</v>
      </c>
      <c r="S186" s="214"/>
      <c r="T186" s="214" t="s">
        <v>126</v>
      </c>
      <c r="U186" s="214"/>
    </row>
    <row r="187" spans="1:21" s="157" customFormat="1" x14ac:dyDescent="0.25">
      <c r="A187" s="214" t="s">
        <v>103</v>
      </c>
      <c r="B187" s="216">
        <v>8946</v>
      </c>
      <c r="C187" s="214" t="s">
        <v>46</v>
      </c>
      <c r="D187" s="214" t="s">
        <v>104</v>
      </c>
      <c r="E187" s="214" t="s">
        <v>105</v>
      </c>
      <c r="F187" s="214" t="s">
        <v>54</v>
      </c>
      <c r="G187" s="214" t="s">
        <v>114</v>
      </c>
      <c r="H187" s="215">
        <v>42753</v>
      </c>
      <c r="I187" s="215">
        <v>42754</v>
      </c>
      <c r="J187" s="210">
        <v>1</v>
      </c>
      <c r="K187" s="215">
        <v>42754</v>
      </c>
      <c r="L187" s="210">
        <v>1</v>
      </c>
      <c r="M187" s="214" t="s">
        <v>107</v>
      </c>
      <c r="N187" s="210" t="s">
        <v>107</v>
      </c>
      <c r="O187" s="214" t="s">
        <v>52</v>
      </c>
      <c r="P187" s="210" t="s">
        <v>52</v>
      </c>
      <c r="Q187" s="214"/>
      <c r="R187" s="210">
        <v>13</v>
      </c>
      <c r="S187" s="214" t="s">
        <v>111</v>
      </c>
      <c r="T187" s="214" t="s">
        <v>118</v>
      </c>
      <c r="U187" s="214"/>
    </row>
    <row r="188" spans="1:21" s="157" customFormat="1" x14ac:dyDescent="0.25">
      <c r="A188" s="214" t="s">
        <v>103</v>
      </c>
      <c r="B188" s="216">
        <v>8947</v>
      </c>
      <c r="C188" s="214" t="s">
        <v>46</v>
      </c>
      <c r="D188" s="214" t="s">
        <v>104</v>
      </c>
      <c r="E188" s="214" t="s">
        <v>105</v>
      </c>
      <c r="F188" s="214" t="s">
        <v>54</v>
      </c>
      <c r="G188" s="214" t="s">
        <v>114</v>
      </c>
      <c r="H188" s="215">
        <v>42753</v>
      </c>
      <c r="I188" s="215">
        <v>42754</v>
      </c>
      <c r="J188" s="210">
        <v>1</v>
      </c>
      <c r="K188" s="215">
        <v>42754</v>
      </c>
      <c r="L188" s="210">
        <v>1</v>
      </c>
      <c r="M188" s="214" t="s">
        <v>107</v>
      </c>
      <c r="N188" s="210" t="s">
        <v>107</v>
      </c>
      <c r="O188" s="214" t="s">
        <v>52</v>
      </c>
      <c r="P188" s="210" t="s">
        <v>52</v>
      </c>
      <c r="Q188" s="214"/>
      <c r="R188" s="210">
        <v>13</v>
      </c>
      <c r="S188" s="214" t="s">
        <v>111</v>
      </c>
      <c r="T188" s="214" t="s">
        <v>118</v>
      </c>
      <c r="U188" s="214"/>
    </row>
    <row r="189" spans="1:21" s="157" customFormat="1" ht="30" x14ac:dyDescent="0.25">
      <c r="A189" s="214" t="s">
        <v>103</v>
      </c>
      <c r="B189" s="216">
        <v>8948</v>
      </c>
      <c r="C189" s="214" t="s">
        <v>46</v>
      </c>
      <c r="D189" s="214" t="s">
        <v>104</v>
      </c>
      <c r="E189" s="214" t="s">
        <v>105</v>
      </c>
      <c r="F189" s="214" t="s">
        <v>54</v>
      </c>
      <c r="G189" s="214" t="s">
        <v>106</v>
      </c>
      <c r="H189" s="215">
        <v>42753</v>
      </c>
      <c r="I189" s="215">
        <v>42753</v>
      </c>
      <c r="J189" s="210">
        <v>0</v>
      </c>
      <c r="K189" s="215">
        <v>42754</v>
      </c>
      <c r="L189" s="210">
        <v>1</v>
      </c>
      <c r="M189" s="214" t="s">
        <v>107</v>
      </c>
      <c r="N189" s="210" t="s">
        <v>107</v>
      </c>
      <c r="O189" s="215">
        <v>42766</v>
      </c>
      <c r="P189" s="210">
        <v>13</v>
      </c>
      <c r="Q189" s="214" t="s">
        <v>111</v>
      </c>
      <c r="R189" s="210" t="s">
        <v>52</v>
      </c>
      <c r="S189" s="214"/>
      <c r="T189" s="214" t="s">
        <v>129</v>
      </c>
      <c r="U189" s="214"/>
    </row>
    <row r="190" spans="1:21" s="157" customFormat="1" x14ac:dyDescent="0.25">
      <c r="A190" s="214" t="s">
        <v>103</v>
      </c>
      <c r="B190" s="216">
        <v>8949</v>
      </c>
      <c r="C190" s="214" t="s">
        <v>46</v>
      </c>
      <c r="D190" s="214" t="s">
        <v>104</v>
      </c>
      <c r="E190" s="214" t="s">
        <v>105</v>
      </c>
      <c r="F190" s="214" t="s">
        <v>57</v>
      </c>
      <c r="G190" s="214" t="s">
        <v>106</v>
      </c>
      <c r="H190" s="215">
        <v>42753</v>
      </c>
      <c r="I190" s="215">
        <v>42753</v>
      </c>
      <c r="J190" s="210">
        <v>0</v>
      </c>
      <c r="K190" s="215">
        <v>42754</v>
      </c>
      <c r="L190" s="210">
        <v>1</v>
      </c>
      <c r="M190" s="214" t="s">
        <v>107</v>
      </c>
      <c r="N190" s="210" t="s">
        <v>107</v>
      </c>
      <c r="O190" s="215">
        <v>42765</v>
      </c>
      <c r="P190" s="210">
        <v>12</v>
      </c>
      <c r="Q190" s="214" t="s">
        <v>180</v>
      </c>
      <c r="R190" s="210" t="s">
        <v>52</v>
      </c>
      <c r="S190" s="214"/>
      <c r="T190" s="214" t="s">
        <v>109</v>
      </c>
      <c r="U190" s="214"/>
    </row>
    <row r="191" spans="1:21" s="157" customFormat="1" x14ac:dyDescent="0.25">
      <c r="A191" s="214" t="s">
        <v>103</v>
      </c>
      <c r="B191" s="216">
        <v>8950</v>
      </c>
      <c r="C191" s="214" t="s">
        <v>46</v>
      </c>
      <c r="D191" s="214" t="s">
        <v>104</v>
      </c>
      <c r="E191" s="214" t="s">
        <v>140</v>
      </c>
      <c r="F191" s="214" t="s">
        <v>57</v>
      </c>
      <c r="G191" s="214" t="s">
        <v>106</v>
      </c>
      <c r="H191" s="215">
        <v>42753</v>
      </c>
      <c r="I191" s="215">
        <v>42754</v>
      </c>
      <c r="J191" s="210">
        <v>1</v>
      </c>
      <c r="K191" s="215">
        <v>42754</v>
      </c>
      <c r="L191" s="210">
        <v>1</v>
      </c>
      <c r="M191" s="214" t="s">
        <v>107</v>
      </c>
      <c r="N191" s="210" t="s">
        <v>107</v>
      </c>
      <c r="O191" s="215">
        <v>42760</v>
      </c>
      <c r="P191" s="210">
        <v>7</v>
      </c>
      <c r="Q191" s="214" t="s">
        <v>111</v>
      </c>
      <c r="R191" s="210" t="s">
        <v>52</v>
      </c>
      <c r="S191" s="214"/>
      <c r="T191" s="214" t="s">
        <v>147</v>
      </c>
      <c r="U191" s="214"/>
    </row>
    <row r="192" spans="1:21" s="157" customFormat="1" x14ac:dyDescent="0.25">
      <c r="A192" s="214" t="s">
        <v>103</v>
      </c>
      <c r="B192" s="216">
        <v>8951</v>
      </c>
      <c r="C192" s="214" t="s">
        <v>46</v>
      </c>
      <c r="D192" s="214" t="s">
        <v>104</v>
      </c>
      <c r="E192" s="214" t="s">
        <v>113</v>
      </c>
      <c r="F192" s="214" t="s">
        <v>57</v>
      </c>
      <c r="G192" s="214" t="s">
        <v>132</v>
      </c>
      <c r="H192" s="215">
        <v>42753</v>
      </c>
      <c r="I192" s="215">
        <v>42753</v>
      </c>
      <c r="J192" s="210">
        <v>0</v>
      </c>
      <c r="K192" s="215">
        <v>42753</v>
      </c>
      <c r="L192" s="210">
        <v>0</v>
      </c>
      <c r="M192" s="214" t="s">
        <v>107</v>
      </c>
      <c r="N192" s="210" t="s">
        <v>107</v>
      </c>
      <c r="O192" s="215">
        <v>42754</v>
      </c>
      <c r="P192" s="210">
        <v>1</v>
      </c>
      <c r="Q192" s="214" t="s">
        <v>111</v>
      </c>
      <c r="R192" s="210" t="s">
        <v>52</v>
      </c>
      <c r="S192" s="214"/>
      <c r="T192" s="214" t="s">
        <v>128</v>
      </c>
      <c r="U192" s="214"/>
    </row>
    <row r="193" spans="1:21" s="157" customFormat="1" ht="30" x14ac:dyDescent="0.25">
      <c r="A193" s="214" t="s">
        <v>103</v>
      </c>
      <c r="B193" s="216">
        <v>8952</v>
      </c>
      <c r="C193" s="214" t="s">
        <v>46</v>
      </c>
      <c r="D193" s="214" t="s">
        <v>104</v>
      </c>
      <c r="E193" s="214" t="s">
        <v>122</v>
      </c>
      <c r="F193" s="214" t="s">
        <v>57</v>
      </c>
      <c r="G193" s="214" t="s">
        <v>114</v>
      </c>
      <c r="H193" s="215">
        <v>42754</v>
      </c>
      <c r="I193" s="215">
        <v>42754</v>
      </c>
      <c r="J193" s="210">
        <v>0</v>
      </c>
      <c r="K193" s="215">
        <v>42755</v>
      </c>
      <c r="L193" s="210">
        <v>1</v>
      </c>
      <c r="M193" s="214" t="s">
        <v>107</v>
      </c>
      <c r="N193" s="210" t="s">
        <v>107</v>
      </c>
      <c r="O193" s="214" t="s">
        <v>52</v>
      </c>
      <c r="P193" s="210" t="s">
        <v>52</v>
      </c>
      <c r="Q193" s="214"/>
      <c r="R193" s="210">
        <v>12</v>
      </c>
      <c r="S193" s="214" t="s">
        <v>123</v>
      </c>
      <c r="T193" s="214" t="s">
        <v>124</v>
      </c>
      <c r="U193" s="214"/>
    </row>
    <row r="194" spans="1:21" s="157" customFormat="1" x14ac:dyDescent="0.25">
      <c r="A194" s="214" t="s">
        <v>103</v>
      </c>
      <c r="B194" s="216">
        <v>8953</v>
      </c>
      <c r="C194" s="214" t="s">
        <v>46</v>
      </c>
      <c r="D194" s="214" t="s">
        <v>104</v>
      </c>
      <c r="E194" s="214" t="s">
        <v>105</v>
      </c>
      <c r="F194" s="214" t="s">
        <v>57</v>
      </c>
      <c r="G194" s="214" t="s">
        <v>106</v>
      </c>
      <c r="H194" s="215">
        <v>42754</v>
      </c>
      <c r="I194" s="215">
        <v>42754</v>
      </c>
      <c r="J194" s="210">
        <v>0</v>
      </c>
      <c r="K194" s="215">
        <v>42754</v>
      </c>
      <c r="L194" s="210">
        <v>0</v>
      </c>
      <c r="M194" s="214" t="s">
        <v>107</v>
      </c>
      <c r="N194" s="210" t="s">
        <v>107</v>
      </c>
      <c r="O194" s="215">
        <v>42760</v>
      </c>
      <c r="P194" s="210">
        <v>6</v>
      </c>
      <c r="Q194" s="214" t="s">
        <v>111</v>
      </c>
      <c r="R194" s="210" t="s">
        <v>52</v>
      </c>
      <c r="S194" s="214"/>
      <c r="T194" s="214" t="s">
        <v>109</v>
      </c>
      <c r="U194" s="214"/>
    </row>
    <row r="195" spans="1:21" s="157" customFormat="1" x14ac:dyDescent="0.25">
      <c r="A195" s="214" t="s">
        <v>103</v>
      </c>
      <c r="B195" s="216">
        <v>8954</v>
      </c>
      <c r="C195" s="214" t="s">
        <v>46</v>
      </c>
      <c r="D195" s="214" t="s">
        <v>104</v>
      </c>
      <c r="E195" s="214" t="s">
        <v>130</v>
      </c>
      <c r="F195" s="214" t="s">
        <v>57</v>
      </c>
      <c r="G195" s="214" t="s">
        <v>106</v>
      </c>
      <c r="H195" s="215">
        <v>42754</v>
      </c>
      <c r="I195" s="215">
        <v>42754</v>
      </c>
      <c r="J195" s="210">
        <v>0</v>
      </c>
      <c r="K195" s="215">
        <v>42755</v>
      </c>
      <c r="L195" s="210">
        <v>1</v>
      </c>
      <c r="M195" s="214" t="s">
        <v>107</v>
      </c>
      <c r="N195" s="210" t="s">
        <v>107</v>
      </c>
      <c r="O195" s="215">
        <v>42765</v>
      </c>
      <c r="P195" s="210">
        <v>11</v>
      </c>
      <c r="Q195" s="214" t="s">
        <v>111</v>
      </c>
      <c r="R195" s="210" t="s">
        <v>52</v>
      </c>
      <c r="S195" s="214"/>
      <c r="T195" s="214" t="s">
        <v>131</v>
      </c>
      <c r="U195" s="214"/>
    </row>
    <row r="196" spans="1:21" s="157" customFormat="1" x14ac:dyDescent="0.25">
      <c r="A196" s="214" t="s">
        <v>103</v>
      </c>
      <c r="B196" s="216">
        <v>8955</v>
      </c>
      <c r="C196" s="214" t="s">
        <v>46</v>
      </c>
      <c r="D196" s="214" t="s">
        <v>104</v>
      </c>
      <c r="E196" s="214" t="s">
        <v>105</v>
      </c>
      <c r="F196" s="214" t="s">
        <v>57</v>
      </c>
      <c r="G196" s="214" t="s">
        <v>133</v>
      </c>
      <c r="H196" s="215">
        <v>42754</v>
      </c>
      <c r="I196" s="215">
        <v>42755</v>
      </c>
      <c r="J196" s="210">
        <v>1</v>
      </c>
      <c r="K196" s="215">
        <v>42755</v>
      </c>
      <c r="L196" s="210">
        <v>1</v>
      </c>
      <c r="M196" s="214" t="s">
        <v>107</v>
      </c>
      <c r="N196" s="210" t="s">
        <v>107</v>
      </c>
      <c r="O196" s="215">
        <v>42765</v>
      </c>
      <c r="P196" s="210">
        <v>11</v>
      </c>
      <c r="Q196" s="214" t="s">
        <v>111</v>
      </c>
      <c r="R196" s="210" t="s">
        <v>52</v>
      </c>
      <c r="S196" s="214"/>
      <c r="T196" s="214" t="s">
        <v>134</v>
      </c>
      <c r="U196" s="214"/>
    </row>
    <row r="197" spans="1:21" s="157" customFormat="1" x14ac:dyDescent="0.25">
      <c r="A197" s="214" t="s">
        <v>103</v>
      </c>
      <c r="B197" s="216">
        <v>8956</v>
      </c>
      <c r="C197" s="214" t="s">
        <v>46</v>
      </c>
      <c r="D197" s="214" t="s">
        <v>104</v>
      </c>
      <c r="E197" s="214" t="s">
        <v>105</v>
      </c>
      <c r="F197" s="214" t="s">
        <v>57</v>
      </c>
      <c r="G197" s="214" t="s">
        <v>106</v>
      </c>
      <c r="H197" s="215">
        <v>42754</v>
      </c>
      <c r="I197" s="215">
        <v>42754</v>
      </c>
      <c r="J197" s="210">
        <v>0</v>
      </c>
      <c r="K197" s="215">
        <v>42754</v>
      </c>
      <c r="L197" s="210">
        <v>0</v>
      </c>
      <c r="M197" s="214" t="s">
        <v>107</v>
      </c>
      <c r="N197" s="210" t="s">
        <v>107</v>
      </c>
      <c r="O197" s="215">
        <v>42766</v>
      </c>
      <c r="P197" s="210">
        <v>12</v>
      </c>
      <c r="Q197" s="214" t="s">
        <v>111</v>
      </c>
      <c r="R197" s="210" t="s">
        <v>52</v>
      </c>
      <c r="S197" s="214"/>
      <c r="T197" s="214" t="s">
        <v>118</v>
      </c>
      <c r="U197" s="214"/>
    </row>
    <row r="198" spans="1:21" s="157" customFormat="1" x14ac:dyDescent="0.25">
      <c r="A198" s="214" t="s">
        <v>103</v>
      </c>
      <c r="B198" s="216">
        <v>8957</v>
      </c>
      <c r="C198" s="214" t="s">
        <v>46</v>
      </c>
      <c r="D198" s="214" t="s">
        <v>104</v>
      </c>
      <c r="E198" s="214" t="s">
        <v>130</v>
      </c>
      <c r="F198" s="214" t="s">
        <v>57</v>
      </c>
      <c r="G198" s="214" t="s">
        <v>106</v>
      </c>
      <c r="H198" s="215">
        <v>42754</v>
      </c>
      <c r="I198" s="215">
        <v>42760</v>
      </c>
      <c r="J198" s="210">
        <v>6</v>
      </c>
      <c r="K198" s="214" t="s">
        <v>52</v>
      </c>
      <c r="L198" s="210" t="s">
        <v>52</v>
      </c>
      <c r="M198" s="214" t="s">
        <v>107</v>
      </c>
      <c r="N198" s="210" t="s">
        <v>107</v>
      </c>
      <c r="O198" s="215">
        <v>42765</v>
      </c>
      <c r="P198" s="210">
        <v>11</v>
      </c>
      <c r="Q198" s="214" t="s">
        <v>111</v>
      </c>
      <c r="R198" s="210" t="s">
        <v>52</v>
      </c>
      <c r="S198" s="214"/>
      <c r="T198" s="214" t="s">
        <v>131</v>
      </c>
      <c r="U198" s="214"/>
    </row>
    <row r="199" spans="1:21" s="157" customFormat="1" x14ac:dyDescent="0.25">
      <c r="A199" s="214" t="s">
        <v>103</v>
      </c>
      <c r="B199" s="216">
        <v>8958</v>
      </c>
      <c r="C199" s="214" t="s">
        <v>46</v>
      </c>
      <c r="D199" s="214" t="s">
        <v>104</v>
      </c>
      <c r="E199" s="214" t="s">
        <v>105</v>
      </c>
      <c r="F199" s="214" t="s">
        <v>57</v>
      </c>
      <c r="G199" s="214" t="s">
        <v>114</v>
      </c>
      <c r="H199" s="215">
        <v>42754</v>
      </c>
      <c r="I199" s="215">
        <v>42754</v>
      </c>
      <c r="J199" s="210">
        <v>0</v>
      </c>
      <c r="K199" s="215">
        <v>42754</v>
      </c>
      <c r="L199" s="210">
        <v>0</v>
      </c>
      <c r="M199" s="214" t="s">
        <v>107</v>
      </c>
      <c r="N199" s="210" t="s">
        <v>107</v>
      </c>
      <c r="O199" s="214" t="s">
        <v>52</v>
      </c>
      <c r="P199" s="210" t="s">
        <v>52</v>
      </c>
      <c r="Q199" s="214"/>
      <c r="R199" s="210">
        <v>12</v>
      </c>
      <c r="S199" s="214" t="s">
        <v>111</v>
      </c>
      <c r="T199" s="214" t="s">
        <v>118</v>
      </c>
      <c r="U199" s="214"/>
    </row>
    <row r="200" spans="1:21" s="157" customFormat="1" x14ac:dyDescent="0.25">
      <c r="A200" s="214" t="s">
        <v>103</v>
      </c>
      <c r="B200" s="216">
        <v>8959</v>
      </c>
      <c r="C200" s="214" t="s">
        <v>46</v>
      </c>
      <c r="D200" s="214" t="s">
        <v>104</v>
      </c>
      <c r="E200" s="214" t="s">
        <v>140</v>
      </c>
      <c r="F200" s="214" t="s">
        <v>54</v>
      </c>
      <c r="G200" s="214" t="s">
        <v>114</v>
      </c>
      <c r="H200" s="215">
        <v>42754</v>
      </c>
      <c r="I200" s="215">
        <v>42754</v>
      </c>
      <c r="J200" s="210">
        <v>0</v>
      </c>
      <c r="K200" s="215">
        <v>42758</v>
      </c>
      <c r="L200" s="210">
        <v>4</v>
      </c>
      <c r="M200" s="214" t="s">
        <v>107</v>
      </c>
      <c r="N200" s="210" t="s">
        <v>107</v>
      </c>
      <c r="O200" s="214" t="s">
        <v>52</v>
      </c>
      <c r="P200" s="210" t="s">
        <v>52</v>
      </c>
      <c r="Q200" s="214"/>
      <c r="R200" s="210">
        <v>12</v>
      </c>
      <c r="S200" s="214" t="s">
        <v>111</v>
      </c>
      <c r="T200" s="214" t="s">
        <v>141</v>
      </c>
      <c r="U200" s="214"/>
    </row>
    <row r="201" spans="1:21" s="157" customFormat="1" x14ac:dyDescent="0.25">
      <c r="A201" s="214" t="s">
        <v>103</v>
      </c>
      <c r="B201" s="216">
        <v>8960</v>
      </c>
      <c r="C201" s="214" t="s">
        <v>46</v>
      </c>
      <c r="D201" s="214" t="s">
        <v>104</v>
      </c>
      <c r="E201" s="214" t="s">
        <v>122</v>
      </c>
      <c r="F201" s="214" t="s">
        <v>57</v>
      </c>
      <c r="G201" s="214" t="s">
        <v>114</v>
      </c>
      <c r="H201" s="215">
        <v>42754</v>
      </c>
      <c r="I201" s="215">
        <v>42754</v>
      </c>
      <c r="J201" s="210">
        <v>0</v>
      </c>
      <c r="K201" s="215">
        <v>42754</v>
      </c>
      <c r="L201" s="210">
        <v>0</v>
      </c>
      <c r="M201" s="214" t="s">
        <v>107</v>
      </c>
      <c r="N201" s="210" t="s">
        <v>107</v>
      </c>
      <c r="O201" s="214" t="s">
        <v>52</v>
      </c>
      <c r="P201" s="210" t="s">
        <v>52</v>
      </c>
      <c r="Q201" s="214"/>
      <c r="R201" s="210">
        <v>12</v>
      </c>
      <c r="S201" s="214" t="s">
        <v>111</v>
      </c>
      <c r="T201" s="214" t="s">
        <v>124</v>
      </c>
      <c r="U201" s="214"/>
    </row>
    <row r="202" spans="1:21" s="157" customFormat="1" x14ac:dyDescent="0.25">
      <c r="A202" s="214" t="s">
        <v>103</v>
      </c>
      <c r="B202" s="216">
        <v>8961</v>
      </c>
      <c r="C202" s="214" t="s">
        <v>46</v>
      </c>
      <c r="D202" s="214" t="s">
        <v>104</v>
      </c>
      <c r="E202" s="214" t="s">
        <v>142</v>
      </c>
      <c r="F202" s="214" t="s">
        <v>54</v>
      </c>
      <c r="G202" s="214" t="s">
        <v>114</v>
      </c>
      <c r="H202" s="215">
        <v>42754</v>
      </c>
      <c r="I202" s="215">
        <v>42755</v>
      </c>
      <c r="J202" s="210">
        <v>1</v>
      </c>
      <c r="K202" s="215">
        <v>42755</v>
      </c>
      <c r="L202" s="210">
        <v>1</v>
      </c>
      <c r="M202" s="214" t="s">
        <v>107</v>
      </c>
      <c r="N202" s="210" t="s">
        <v>107</v>
      </c>
      <c r="O202" s="214" t="s">
        <v>52</v>
      </c>
      <c r="P202" s="210" t="s">
        <v>52</v>
      </c>
      <c r="Q202" s="214"/>
      <c r="R202" s="210">
        <v>12</v>
      </c>
      <c r="S202" s="214" t="s">
        <v>111</v>
      </c>
      <c r="T202" s="214" t="s">
        <v>144</v>
      </c>
      <c r="U202" s="214"/>
    </row>
    <row r="203" spans="1:21" s="157" customFormat="1" x14ac:dyDescent="0.25">
      <c r="A203" s="214" t="s">
        <v>103</v>
      </c>
      <c r="B203" s="216">
        <v>8962</v>
      </c>
      <c r="C203" s="214" t="s">
        <v>46</v>
      </c>
      <c r="D203" s="214" t="s">
        <v>104</v>
      </c>
      <c r="E203" s="214" t="s">
        <v>113</v>
      </c>
      <c r="F203" s="214" t="s">
        <v>57</v>
      </c>
      <c r="G203" s="214" t="s">
        <v>114</v>
      </c>
      <c r="H203" s="215">
        <v>42754</v>
      </c>
      <c r="I203" s="215">
        <v>42754</v>
      </c>
      <c r="J203" s="210">
        <v>0</v>
      </c>
      <c r="K203" s="215">
        <v>42754</v>
      </c>
      <c r="L203" s="210">
        <v>0</v>
      </c>
      <c r="M203" s="214" t="s">
        <v>107</v>
      </c>
      <c r="N203" s="210" t="s">
        <v>107</v>
      </c>
      <c r="O203" s="214" t="s">
        <v>52</v>
      </c>
      <c r="P203" s="210" t="s">
        <v>52</v>
      </c>
      <c r="Q203" s="214"/>
      <c r="R203" s="210">
        <v>12</v>
      </c>
      <c r="S203" s="214" t="s">
        <v>111</v>
      </c>
      <c r="T203" s="214" t="s">
        <v>115</v>
      </c>
      <c r="U203" s="214"/>
    </row>
    <row r="204" spans="1:21" s="157" customFormat="1" x14ac:dyDescent="0.25">
      <c r="A204" s="214" t="s">
        <v>103</v>
      </c>
      <c r="B204" s="216">
        <v>8963</v>
      </c>
      <c r="C204" s="214" t="s">
        <v>46</v>
      </c>
      <c r="D204" s="214" t="s">
        <v>104</v>
      </c>
      <c r="E204" s="214" t="s">
        <v>173</v>
      </c>
      <c r="F204" s="214" t="s">
        <v>54</v>
      </c>
      <c r="G204" s="214" t="s">
        <v>114</v>
      </c>
      <c r="H204" s="215">
        <v>42754</v>
      </c>
      <c r="I204" s="215">
        <v>42754</v>
      </c>
      <c r="J204" s="210">
        <v>0</v>
      </c>
      <c r="K204" s="215">
        <v>42755</v>
      </c>
      <c r="L204" s="210">
        <v>1</v>
      </c>
      <c r="M204" s="214" t="s">
        <v>107</v>
      </c>
      <c r="N204" s="210" t="s">
        <v>107</v>
      </c>
      <c r="O204" s="214" t="s">
        <v>52</v>
      </c>
      <c r="P204" s="210" t="s">
        <v>52</v>
      </c>
      <c r="Q204" s="214"/>
      <c r="R204" s="210">
        <v>12</v>
      </c>
      <c r="S204" s="214" t="s">
        <v>111</v>
      </c>
      <c r="T204" s="214" t="s">
        <v>174</v>
      </c>
      <c r="U204" s="214"/>
    </row>
    <row r="205" spans="1:21" s="157" customFormat="1" ht="30" x14ac:dyDescent="0.25">
      <c r="A205" s="214" t="s">
        <v>103</v>
      </c>
      <c r="B205" s="216">
        <v>8964</v>
      </c>
      <c r="C205" s="214" t="s">
        <v>46</v>
      </c>
      <c r="D205" s="214" t="s">
        <v>104</v>
      </c>
      <c r="E205" s="214" t="s">
        <v>105</v>
      </c>
      <c r="F205" s="214" t="s">
        <v>54</v>
      </c>
      <c r="G205" s="214" t="s">
        <v>114</v>
      </c>
      <c r="H205" s="215">
        <v>42754</v>
      </c>
      <c r="I205" s="215">
        <v>42754</v>
      </c>
      <c r="J205" s="210">
        <v>0</v>
      </c>
      <c r="K205" s="215">
        <v>42755</v>
      </c>
      <c r="L205" s="210">
        <v>1</v>
      </c>
      <c r="M205" s="214" t="s">
        <v>107</v>
      </c>
      <c r="N205" s="210" t="s">
        <v>107</v>
      </c>
      <c r="O205" s="214" t="s">
        <v>52</v>
      </c>
      <c r="P205" s="210" t="s">
        <v>52</v>
      </c>
      <c r="Q205" s="214"/>
      <c r="R205" s="210">
        <v>12</v>
      </c>
      <c r="S205" s="214" t="s">
        <v>145</v>
      </c>
      <c r="T205" s="214" t="s">
        <v>118</v>
      </c>
      <c r="U205" s="214"/>
    </row>
    <row r="206" spans="1:21" s="157" customFormat="1" x14ac:dyDescent="0.25">
      <c r="A206" s="214" t="s">
        <v>103</v>
      </c>
      <c r="B206" s="216">
        <v>8965</v>
      </c>
      <c r="C206" s="214" t="s">
        <v>46</v>
      </c>
      <c r="D206" s="214" t="s">
        <v>104</v>
      </c>
      <c r="E206" s="214" t="s">
        <v>105</v>
      </c>
      <c r="F206" s="214" t="s">
        <v>57</v>
      </c>
      <c r="G206" s="214" t="s">
        <v>106</v>
      </c>
      <c r="H206" s="215">
        <v>42754</v>
      </c>
      <c r="I206" s="215">
        <v>42754</v>
      </c>
      <c r="J206" s="210">
        <v>0</v>
      </c>
      <c r="K206" s="215">
        <v>42754</v>
      </c>
      <c r="L206" s="210">
        <v>0</v>
      </c>
      <c r="M206" s="214" t="s">
        <v>107</v>
      </c>
      <c r="N206" s="210" t="s">
        <v>107</v>
      </c>
      <c r="O206" s="215">
        <v>42762</v>
      </c>
      <c r="P206" s="210">
        <v>8</v>
      </c>
      <c r="Q206" s="214" t="s">
        <v>111</v>
      </c>
      <c r="R206" s="210" t="s">
        <v>52</v>
      </c>
      <c r="S206" s="214"/>
      <c r="T206" s="214" t="s">
        <v>118</v>
      </c>
      <c r="U206" s="214"/>
    </row>
    <row r="207" spans="1:21" s="157" customFormat="1" x14ac:dyDescent="0.25">
      <c r="A207" s="214" t="s">
        <v>103</v>
      </c>
      <c r="B207" s="216">
        <v>8966</v>
      </c>
      <c r="C207" s="214" t="s">
        <v>81</v>
      </c>
      <c r="D207" s="214" t="s">
        <v>193</v>
      </c>
      <c r="E207" s="214" t="s">
        <v>105</v>
      </c>
      <c r="F207" s="214" t="s">
        <v>57</v>
      </c>
      <c r="G207" s="214" t="s">
        <v>114</v>
      </c>
      <c r="H207" s="215">
        <v>42754</v>
      </c>
      <c r="I207" s="215">
        <v>42754</v>
      </c>
      <c r="J207" s="210">
        <v>0</v>
      </c>
      <c r="K207" s="215">
        <v>42754</v>
      </c>
      <c r="L207" s="210">
        <v>0</v>
      </c>
      <c r="M207" s="214"/>
      <c r="N207" s="210"/>
      <c r="O207" s="214" t="s">
        <v>52</v>
      </c>
      <c r="P207" s="210" t="s">
        <v>52</v>
      </c>
      <c r="Q207" s="214"/>
      <c r="R207" s="210">
        <v>12</v>
      </c>
      <c r="S207" s="214" t="s">
        <v>111</v>
      </c>
      <c r="T207" s="214">
        <v>0</v>
      </c>
      <c r="U207" s="214"/>
    </row>
    <row r="208" spans="1:21" s="157" customFormat="1" x14ac:dyDescent="0.25">
      <c r="A208" s="214" t="s">
        <v>103</v>
      </c>
      <c r="B208" s="216">
        <v>8967</v>
      </c>
      <c r="C208" s="214" t="s">
        <v>46</v>
      </c>
      <c r="D208" s="214" t="s">
        <v>104</v>
      </c>
      <c r="E208" s="214" t="s">
        <v>105</v>
      </c>
      <c r="F208" s="214" t="s">
        <v>57</v>
      </c>
      <c r="G208" s="214" t="s">
        <v>106</v>
      </c>
      <c r="H208" s="215">
        <v>42755</v>
      </c>
      <c r="I208" s="215">
        <v>42755</v>
      </c>
      <c r="J208" s="210">
        <v>0</v>
      </c>
      <c r="K208" s="215">
        <v>42755</v>
      </c>
      <c r="L208" s="210">
        <v>0</v>
      </c>
      <c r="M208" s="214" t="s">
        <v>107</v>
      </c>
      <c r="N208" s="210" t="s">
        <v>107</v>
      </c>
      <c r="O208" s="215">
        <v>42766</v>
      </c>
      <c r="P208" s="210">
        <v>11</v>
      </c>
      <c r="Q208" s="214" t="s">
        <v>108</v>
      </c>
      <c r="R208" s="210" t="s">
        <v>52</v>
      </c>
      <c r="S208" s="214"/>
      <c r="T208" s="214" t="s">
        <v>109</v>
      </c>
      <c r="U208" s="214"/>
    </row>
    <row r="209" spans="1:21" s="157" customFormat="1" x14ac:dyDescent="0.25">
      <c r="A209" s="214" t="s">
        <v>103</v>
      </c>
      <c r="B209" s="216">
        <v>8968</v>
      </c>
      <c r="C209" s="214" t="s">
        <v>46</v>
      </c>
      <c r="D209" s="214" t="s">
        <v>104</v>
      </c>
      <c r="E209" s="214" t="s">
        <v>113</v>
      </c>
      <c r="F209" s="214" t="s">
        <v>57</v>
      </c>
      <c r="G209" s="214" t="s">
        <v>132</v>
      </c>
      <c r="H209" s="215">
        <v>42755</v>
      </c>
      <c r="I209" s="215">
        <v>42755</v>
      </c>
      <c r="J209" s="210">
        <v>0</v>
      </c>
      <c r="K209" s="215">
        <v>42755</v>
      </c>
      <c r="L209" s="210">
        <v>0</v>
      </c>
      <c r="M209" s="214" t="s">
        <v>107</v>
      </c>
      <c r="N209" s="210" t="s">
        <v>107</v>
      </c>
      <c r="O209" s="214" t="s">
        <v>52</v>
      </c>
      <c r="P209" s="210" t="s">
        <v>52</v>
      </c>
      <c r="Q209" s="214" t="s">
        <v>111</v>
      </c>
      <c r="R209" s="210">
        <v>11</v>
      </c>
      <c r="S209" s="214"/>
      <c r="T209" s="214" t="s">
        <v>128</v>
      </c>
      <c r="U209" s="214"/>
    </row>
    <row r="210" spans="1:21" s="157" customFormat="1" x14ac:dyDescent="0.25">
      <c r="A210" s="214" t="s">
        <v>103</v>
      </c>
      <c r="B210" s="216">
        <v>8969</v>
      </c>
      <c r="C210" s="214" t="s">
        <v>46</v>
      </c>
      <c r="D210" s="214" t="s">
        <v>104</v>
      </c>
      <c r="E210" s="214" t="s">
        <v>122</v>
      </c>
      <c r="F210" s="214" t="s">
        <v>57</v>
      </c>
      <c r="G210" s="214" t="s">
        <v>114</v>
      </c>
      <c r="H210" s="215">
        <v>42755</v>
      </c>
      <c r="I210" s="215">
        <v>42759</v>
      </c>
      <c r="J210" s="210">
        <v>4</v>
      </c>
      <c r="K210" s="215">
        <v>42759</v>
      </c>
      <c r="L210" s="210">
        <v>4</v>
      </c>
      <c r="M210" s="214" t="s">
        <v>107</v>
      </c>
      <c r="N210" s="210" t="s">
        <v>107</v>
      </c>
      <c r="O210" s="214" t="s">
        <v>52</v>
      </c>
      <c r="P210" s="210" t="s">
        <v>52</v>
      </c>
      <c r="Q210" s="214"/>
      <c r="R210" s="210">
        <v>11</v>
      </c>
      <c r="S210" s="214" t="s">
        <v>111</v>
      </c>
      <c r="T210" s="214" t="s">
        <v>124</v>
      </c>
      <c r="U210" s="214"/>
    </row>
    <row r="211" spans="1:21" s="157" customFormat="1" x14ac:dyDescent="0.25">
      <c r="A211" s="214" t="s">
        <v>103</v>
      </c>
      <c r="B211" s="216">
        <v>8970</v>
      </c>
      <c r="C211" s="214" t="s">
        <v>46</v>
      </c>
      <c r="D211" s="214" t="s">
        <v>104</v>
      </c>
      <c r="E211" s="214" t="s">
        <v>116</v>
      </c>
      <c r="F211" s="214" t="s">
        <v>54</v>
      </c>
      <c r="G211" s="214" t="s">
        <v>114</v>
      </c>
      <c r="H211" s="215">
        <v>42755</v>
      </c>
      <c r="I211" s="215">
        <v>42755</v>
      </c>
      <c r="J211" s="210">
        <v>0</v>
      </c>
      <c r="K211" s="215">
        <v>42755</v>
      </c>
      <c r="L211" s="210">
        <v>0</v>
      </c>
      <c r="M211" s="214" t="s">
        <v>107</v>
      </c>
      <c r="N211" s="210" t="s">
        <v>107</v>
      </c>
      <c r="O211" s="214" t="s">
        <v>52</v>
      </c>
      <c r="P211" s="210" t="s">
        <v>52</v>
      </c>
      <c r="Q211" s="214"/>
      <c r="R211" s="210">
        <v>11</v>
      </c>
      <c r="S211" s="214" t="s">
        <v>111</v>
      </c>
      <c r="T211" s="214" t="s">
        <v>117</v>
      </c>
      <c r="U211" s="214"/>
    </row>
    <row r="212" spans="1:21" s="157" customFormat="1" x14ac:dyDescent="0.25">
      <c r="A212" s="214" t="s">
        <v>103</v>
      </c>
      <c r="B212" s="216">
        <v>8971</v>
      </c>
      <c r="C212" s="214" t="s">
        <v>46</v>
      </c>
      <c r="D212" s="214" t="s">
        <v>104</v>
      </c>
      <c r="E212" s="214" t="s">
        <v>119</v>
      </c>
      <c r="F212" s="214" t="s">
        <v>54</v>
      </c>
      <c r="G212" s="214" t="s">
        <v>106</v>
      </c>
      <c r="H212" s="215">
        <v>42755</v>
      </c>
      <c r="I212" s="215">
        <v>42758</v>
      </c>
      <c r="J212" s="210">
        <v>3</v>
      </c>
      <c r="K212" s="215">
        <v>42758</v>
      </c>
      <c r="L212" s="210">
        <v>3</v>
      </c>
      <c r="M212" s="214" t="s">
        <v>107</v>
      </c>
      <c r="N212" s="210" t="s">
        <v>107</v>
      </c>
      <c r="O212" s="214" t="s">
        <v>52</v>
      </c>
      <c r="P212" s="210" t="s">
        <v>52</v>
      </c>
      <c r="Q212" s="214" t="s">
        <v>111</v>
      </c>
      <c r="R212" s="210">
        <v>11</v>
      </c>
      <c r="S212" s="214"/>
      <c r="T212" s="214" t="s">
        <v>120</v>
      </c>
      <c r="U212" s="214"/>
    </row>
    <row r="213" spans="1:21" s="157" customFormat="1" ht="30" x14ac:dyDescent="0.25">
      <c r="A213" s="214" t="s">
        <v>103</v>
      </c>
      <c r="B213" s="216">
        <v>8972</v>
      </c>
      <c r="C213" s="214" t="s">
        <v>46</v>
      </c>
      <c r="D213" s="214" t="s">
        <v>104</v>
      </c>
      <c r="E213" s="214" t="s">
        <v>122</v>
      </c>
      <c r="F213" s="214" t="s">
        <v>54</v>
      </c>
      <c r="G213" s="214" t="s">
        <v>114</v>
      </c>
      <c r="H213" s="215">
        <v>42755</v>
      </c>
      <c r="I213" s="215">
        <v>42755</v>
      </c>
      <c r="J213" s="210">
        <v>0</v>
      </c>
      <c r="K213" s="215">
        <v>42758</v>
      </c>
      <c r="L213" s="210">
        <v>3</v>
      </c>
      <c r="M213" s="214" t="s">
        <v>107</v>
      </c>
      <c r="N213" s="210" t="s">
        <v>107</v>
      </c>
      <c r="O213" s="214" t="s">
        <v>52</v>
      </c>
      <c r="P213" s="210" t="s">
        <v>52</v>
      </c>
      <c r="Q213" s="214"/>
      <c r="R213" s="210">
        <v>11</v>
      </c>
      <c r="S213" s="214" t="s">
        <v>123</v>
      </c>
      <c r="T213" s="214" t="s">
        <v>124</v>
      </c>
      <c r="U213" s="214"/>
    </row>
    <row r="214" spans="1:21" s="157" customFormat="1" x14ac:dyDescent="0.25">
      <c r="A214" s="214" t="s">
        <v>103</v>
      </c>
      <c r="B214" s="216">
        <v>8973</v>
      </c>
      <c r="C214" s="214" t="s">
        <v>46</v>
      </c>
      <c r="D214" s="214" t="s">
        <v>104</v>
      </c>
      <c r="E214" s="214" t="s">
        <v>113</v>
      </c>
      <c r="F214" s="214" t="s">
        <v>57</v>
      </c>
      <c r="G214" s="214" t="s">
        <v>114</v>
      </c>
      <c r="H214" s="215">
        <v>42755</v>
      </c>
      <c r="I214" s="215">
        <v>42755</v>
      </c>
      <c r="J214" s="210">
        <v>0</v>
      </c>
      <c r="K214" s="215">
        <v>42758</v>
      </c>
      <c r="L214" s="210">
        <v>3</v>
      </c>
      <c r="M214" s="214" t="s">
        <v>107</v>
      </c>
      <c r="N214" s="210" t="s">
        <v>107</v>
      </c>
      <c r="O214" s="214" t="s">
        <v>52</v>
      </c>
      <c r="P214" s="210" t="s">
        <v>52</v>
      </c>
      <c r="Q214" s="214"/>
      <c r="R214" s="210">
        <v>11</v>
      </c>
      <c r="S214" s="214" t="s">
        <v>111</v>
      </c>
      <c r="T214" s="214" t="s">
        <v>160</v>
      </c>
      <c r="U214" s="214"/>
    </row>
    <row r="215" spans="1:21" s="157" customFormat="1" x14ac:dyDescent="0.25">
      <c r="A215" s="214" t="s">
        <v>103</v>
      </c>
      <c r="B215" s="216">
        <v>8974</v>
      </c>
      <c r="C215" s="214" t="s">
        <v>46</v>
      </c>
      <c r="D215" s="214" t="s">
        <v>104</v>
      </c>
      <c r="E215" s="214" t="s">
        <v>113</v>
      </c>
      <c r="F215" s="214" t="s">
        <v>54</v>
      </c>
      <c r="G215" s="214" t="s">
        <v>114</v>
      </c>
      <c r="H215" s="215">
        <v>42755</v>
      </c>
      <c r="I215" s="215">
        <v>42755</v>
      </c>
      <c r="J215" s="210">
        <v>0</v>
      </c>
      <c r="K215" s="215">
        <v>42758</v>
      </c>
      <c r="L215" s="210">
        <v>3</v>
      </c>
      <c r="M215" s="214" t="s">
        <v>107</v>
      </c>
      <c r="N215" s="210" t="s">
        <v>107</v>
      </c>
      <c r="O215" s="214" t="s">
        <v>52</v>
      </c>
      <c r="P215" s="210" t="s">
        <v>52</v>
      </c>
      <c r="Q215" s="214"/>
      <c r="R215" s="210">
        <v>11</v>
      </c>
      <c r="S215" s="214" t="s">
        <v>111</v>
      </c>
      <c r="T215" s="214" t="s">
        <v>128</v>
      </c>
      <c r="U215" s="214"/>
    </row>
    <row r="216" spans="1:21" s="157" customFormat="1" x14ac:dyDescent="0.25">
      <c r="A216" s="214" t="s">
        <v>103</v>
      </c>
      <c r="B216" s="216">
        <v>8975</v>
      </c>
      <c r="C216" s="214" t="s">
        <v>46</v>
      </c>
      <c r="D216" s="214" t="s">
        <v>104</v>
      </c>
      <c r="E216" s="214" t="s">
        <v>113</v>
      </c>
      <c r="F216" s="214" t="s">
        <v>54</v>
      </c>
      <c r="G216" s="214" t="s">
        <v>114</v>
      </c>
      <c r="H216" s="215">
        <v>42755</v>
      </c>
      <c r="I216" s="215">
        <v>42760</v>
      </c>
      <c r="J216" s="210">
        <v>5</v>
      </c>
      <c r="K216" s="215">
        <v>42760</v>
      </c>
      <c r="L216" s="210">
        <v>5</v>
      </c>
      <c r="M216" s="214" t="s">
        <v>107</v>
      </c>
      <c r="N216" s="210" t="s">
        <v>107</v>
      </c>
      <c r="O216" s="214" t="s">
        <v>52</v>
      </c>
      <c r="P216" s="210" t="s">
        <v>52</v>
      </c>
      <c r="Q216" s="214"/>
      <c r="R216" s="210">
        <v>11</v>
      </c>
      <c r="S216" s="214" t="s">
        <v>111</v>
      </c>
      <c r="T216" s="214" t="s">
        <v>128</v>
      </c>
      <c r="U216" s="214"/>
    </row>
    <row r="217" spans="1:21" s="157" customFormat="1" x14ac:dyDescent="0.25">
      <c r="A217" s="214" t="s">
        <v>103</v>
      </c>
      <c r="B217" s="216">
        <v>8976</v>
      </c>
      <c r="C217" s="214" t="s">
        <v>81</v>
      </c>
      <c r="D217" s="214" t="s">
        <v>193</v>
      </c>
      <c r="E217" s="214" t="s">
        <v>116</v>
      </c>
      <c r="F217" s="214" t="s">
        <v>57</v>
      </c>
      <c r="G217" s="214" t="s">
        <v>189</v>
      </c>
      <c r="H217" s="215">
        <v>42755</v>
      </c>
      <c r="I217" s="215">
        <v>42755</v>
      </c>
      <c r="J217" s="210">
        <v>0</v>
      </c>
      <c r="K217" s="215">
        <v>42755</v>
      </c>
      <c r="L217" s="210">
        <v>0</v>
      </c>
      <c r="M217" s="214"/>
      <c r="N217" s="210"/>
      <c r="O217" s="215">
        <v>42762</v>
      </c>
      <c r="P217" s="210">
        <v>7</v>
      </c>
      <c r="Q217" s="214" t="s">
        <v>111</v>
      </c>
      <c r="R217" s="210" t="s">
        <v>52</v>
      </c>
      <c r="S217" s="214"/>
      <c r="T217" s="214" t="s">
        <v>190</v>
      </c>
      <c r="U217" s="214"/>
    </row>
    <row r="218" spans="1:21" s="157" customFormat="1" x14ac:dyDescent="0.25">
      <c r="A218" s="214" t="s">
        <v>103</v>
      </c>
      <c r="B218" s="216">
        <v>8977</v>
      </c>
      <c r="C218" s="214" t="s">
        <v>46</v>
      </c>
      <c r="D218" s="214" t="s">
        <v>104</v>
      </c>
      <c r="E218" s="214" t="s">
        <v>105</v>
      </c>
      <c r="F218" s="214" t="s">
        <v>57</v>
      </c>
      <c r="G218" s="214" t="s">
        <v>106</v>
      </c>
      <c r="H218" s="215">
        <v>42758</v>
      </c>
      <c r="I218" s="215">
        <v>42758</v>
      </c>
      <c r="J218" s="210">
        <v>0</v>
      </c>
      <c r="K218" s="215">
        <v>42758</v>
      </c>
      <c r="L218" s="210">
        <v>0</v>
      </c>
      <c r="M218" s="214" t="s">
        <v>107</v>
      </c>
      <c r="N218" s="210" t="s">
        <v>107</v>
      </c>
      <c r="O218" s="215">
        <v>42766</v>
      </c>
      <c r="P218" s="210">
        <v>8</v>
      </c>
      <c r="Q218" s="214" t="s">
        <v>111</v>
      </c>
      <c r="R218" s="210" t="s">
        <v>52</v>
      </c>
      <c r="S218" s="214"/>
      <c r="T218" s="214" t="s">
        <v>134</v>
      </c>
      <c r="U218" s="214"/>
    </row>
    <row r="219" spans="1:21" s="157" customFormat="1" ht="30" x14ac:dyDescent="0.25">
      <c r="A219" s="214" t="s">
        <v>103</v>
      </c>
      <c r="B219" s="216">
        <v>8978</v>
      </c>
      <c r="C219" s="214" t="s">
        <v>46</v>
      </c>
      <c r="D219" s="214" t="s">
        <v>104</v>
      </c>
      <c r="E219" s="214" t="s">
        <v>105</v>
      </c>
      <c r="F219" s="214" t="s">
        <v>54</v>
      </c>
      <c r="G219" s="214" t="s">
        <v>114</v>
      </c>
      <c r="H219" s="215">
        <v>42758</v>
      </c>
      <c r="I219" s="215">
        <v>42758</v>
      </c>
      <c r="J219" s="210">
        <v>0</v>
      </c>
      <c r="K219" s="215">
        <v>42759</v>
      </c>
      <c r="L219" s="210">
        <v>1</v>
      </c>
      <c r="M219" s="214" t="s">
        <v>107</v>
      </c>
      <c r="N219" s="210" t="s">
        <v>107</v>
      </c>
      <c r="O219" s="214" t="s">
        <v>52</v>
      </c>
      <c r="P219" s="210" t="s">
        <v>52</v>
      </c>
      <c r="Q219" s="214"/>
      <c r="R219" s="210">
        <v>8</v>
      </c>
      <c r="S219" s="214" t="s">
        <v>123</v>
      </c>
      <c r="T219" s="214" t="s">
        <v>118</v>
      </c>
      <c r="U219" s="214"/>
    </row>
    <row r="220" spans="1:21" s="157" customFormat="1" x14ac:dyDescent="0.25">
      <c r="A220" s="214" t="s">
        <v>103</v>
      </c>
      <c r="B220" s="216">
        <v>8979</v>
      </c>
      <c r="C220" s="214" t="s">
        <v>46</v>
      </c>
      <c r="D220" s="214" t="s">
        <v>104</v>
      </c>
      <c r="E220" s="214" t="s">
        <v>122</v>
      </c>
      <c r="F220" s="214" t="s">
        <v>57</v>
      </c>
      <c r="G220" s="214" t="s">
        <v>114</v>
      </c>
      <c r="H220" s="215">
        <v>42758</v>
      </c>
      <c r="I220" s="215">
        <v>42759</v>
      </c>
      <c r="J220" s="210">
        <v>1</v>
      </c>
      <c r="K220" s="215">
        <v>42759</v>
      </c>
      <c r="L220" s="210">
        <v>1</v>
      </c>
      <c r="M220" s="214" t="s">
        <v>107</v>
      </c>
      <c r="N220" s="210" t="s">
        <v>107</v>
      </c>
      <c r="O220" s="214" t="s">
        <v>52</v>
      </c>
      <c r="P220" s="210" t="s">
        <v>52</v>
      </c>
      <c r="Q220" s="214"/>
      <c r="R220" s="210">
        <v>8</v>
      </c>
      <c r="S220" s="214" t="s">
        <v>111</v>
      </c>
      <c r="T220" s="214" t="s">
        <v>124</v>
      </c>
      <c r="U220" s="214"/>
    </row>
    <row r="221" spans="1:21" s="157" customFormat="1" x14ac:dyDescent="0.25">
      <c r="A221" s="214" t="s">
        <v>103</v>
      </c>
      <c r="B221" s="216">
        <v>8980</v>
      </c>
      <c r="C221" s="214" t="s">
        <v>46</v>
      </c>
      <c r="D221" s="214" t="s">
        <v>104</v>
      </c>
      <c r="E221" s="214" t="s">
        <v>105</v>
      </c>
      <c r="F221" s="214" t="s">
        <v>57</v>
      </c>
      <c r="G221" s="214" t="s">
        <v>106</v>
      </c>
      <c r="H221" s="215">
        <v>42758</v>
      </c>
      <c r="I221" s="215">
        <v>42758</v>
      </c>
      <c r="J221" s="210">
        <v>0</v>
      </c>
      <c r="K221" s="215">
        <v>42758</v>
      </c>
      <c r="L221" s="210">
        <v>0</v>
      </c>
      <c r="M221" s="214" t="s">
        <v>107</v>
      </c>
      <c r="N221" s="210" t="s">
        <v>107</v>
      </c>
      <c r="O221" s="214" t="s">
        <v>52</v>
      </c>
      <c r="P221" s="210" t="s">
        <v>52</v>
      </c>
      <c r="Q221" s="214" t="s">
        <v>111</v>
      </c>
      <c r="R221" s="210">
        <v>8</v>
      </c>
      <c r="S221" s="214"/>
      <c r="T221" s="214" t="s">
        <v>109</v>
      </c>
      <c r="U221" s="214"/>
    </row>
    <row r="222" spans="1:21" s="157" customFormat="1" ht="30" x14ac:dyDescent="0.25">
      <c r="A222" s="214" t="s">
        <v>103</v>
      </c>
      <c r="B222" s="216">
        <v>8981</v>
      </c>
      <c r="C222" s="214" t="s">
        <v>46</v>
      </c>
      <c r="D222" s="214" t="s">
        <v>104</v>
      </c>
      <c r="E222" s="214" t="s">
        <v>105</v>
      </c>
      <c r="F222" s="214" t="s">
        <v>57</v>
      </c>
      <c r="G222" s="214" t="s">
        <v>114</v>
      </c>
      <c r="H222" s="215">
        <v>42758</v>
      </c>
      <c r="I222" s="215">
        <v>42758</v>
      </c>
      <c r="J222" s="210">
        <v>0</v>
      </c>
      <c r="K222" s="215">
        <v>42758</v>
      </c>
      <c r="L222" s="210">
        <v>0</v>
      </c>
      <c r="M222" s="214" t="s">
        <v>107</v>
      </c>
      <c r="N222" s="210" t="s">
        <v>107</v>
      </c>
      <c r="O222" s="214" t="s">
        <v>52</v>
      </c>
      <c r="P222" s="210" t="s">
        <v>52</v>
      </c>
      <c r="Q222" s="214"/>
      <c r="R222" s="210">
        <v>8</v>
      </c>
      <c r="S222" s="214" t="s">
        <v>180</v>
      </c>
      <c r="T222" s="214" t="s">
        <v>109</v>
      </c>
      <c r="U222" s="214"/>
    </row>
    <row r="223" spans="1:21" s="157" customFormat="1" x14ac:dyDescent="0.25">
      <c r="A223" s="214" t="s">
        <v>103</v>
      </c>
      <c r="B223" s="216">
        <v>8982</v>
      </c>
      <c r="C223" s="214" t="s">
        <v>46</v>
      </c>
      <c r="D223" s="214" t="s">
        <v>104</v>
      </c>
      <c r="E223" s="214" t="s">
        <v>105</v>
      </c>
      <c r="F223" s="214" t="s">
        <v>57</v>
      </c>
      <c r="G223" s="214" t="s">
        <v>114</v>
      </c>
      <c r="H223" s="215">
        <v>42758</v>
      </c>
      <c r="I223" s="215">
        <v>42758</v>
      </c>
      <c r="J223" s="210">
        <v>0</v>
      </c>
      <c r="K223" s="215">
        <v>42758</v>
      </c>
      <c r="L223" s="210">
        <v>0</v>
      </c>
      <c r="M223" s="214" t="s">
        <v>107</v>
      </c>
      <c r="N223" s="210" t="s">
        <v>107</v>
      </c>
      <c r="O223" s="214" t="s">
        <v>52</v>
      </c>
      <c r="P223" s="210" t="s">
        <v>52</v>
      </c>
      <c r="Q223" s="214"/>
      <c r="R223" s="210">
        <v>8</v>
      </c>
      <c r="S223" s="214" t="s">
        <v>111</v>
      </c>
      <c r="T223" s="214" t="s">
        <v>118</v>
      </c>
      <c r="U223" s="214"/>
    </row>
    <row r="224" spans="1:21" s="157" customFormat="1" x14ac:dyDescent="0.25">
      <c r="A224" s="214" t="s">
        <v>103</v>
      </c>
      <c r="B224" s="216">
        <v>8983</v>
      </c>
      <c r="C224" s="214" t="s">
        <v>46</v>
      </c>
      <c r="D224" s="214" t="s">
        <v>104</v>
      </c>
      <c r="E224" s="214" t="s">
        <v>119</v>
      </c>
      <c r="F224" s="214" t="s">
        <v>57</v>
      </c>
      <c r="G224" s="214" t="s">
        <v>114</v>
      </c>
      <c r="H224" s="215">
        <v>42759</v>
      </c>
      <c r="I224" s="215">
        <v>42759</v>
      </c>
      <c r="J224" s="210">
        <v>0</v>
      </c>
      <c r="K224" s="215">
        <v>42760</v>
      </c>
      <c r="L224" s="210">
        <v>1</v>
      </c>
      <c r="M224" s="214" t="s">
        <v>107</v>
      </c>
      <c r="N224" s="210" t="s">
        <v>107</v>
      </c>
      <c r="O224" s="214" t="s">
        <v>52</v>
      </c>
      <c r="P224" s="210" t="s">
        <v>52</v>
      </c>
      <c r="Q224" s="214"/>
      <c r="R224" s="210">
        <v>7</v>
      </c>
      <c r="S224" s="214" t="s">
        <v>111</v>
      </c>
      <c r="T224" s="214" t="s">
        <v>120</v>
      </c>
      <c r="U224" s="214"/>
    </row>
    <row r="225" spans="1:21" s="157" customFormat="1" x14ac:dyDescent="0.25">
      <c r="A225" s="214" t="s">
        <v>103</v>
      </c>
      <c r="B225" s="216">
        <v>8984</v>
      </c>
      <c r="C225" s="214" t="s">
        <v>46</v>
      </c>
      <c r="D225" s="214" t="s">
        <v>104</v>
      </c>
      <c r="E225" s="214" t="s">
        <v>105</v>
      </c>
      <c r="F225" s="214" t="s">
        <v>57</v>
      </c>
      <c r="G225" s="214" t="s">
        <v>114</v>
      </c>
      <c r="H225" s="215">
        <v>42759</v>
      </c>
      <c r="I225" s="215">
        <v>42759</v>
      </c>
      <c r="J225" s="210">
        <v>0</v>
      </c>
      <c r="K225" s="215">
        <v>42759</v>
      </c>
      <c r="L225" s="210">
        <v>0</v>
      </c>
      <c r="M225" s="214" t="s">
        <v>107</v>
      </c>
      <c r="N225" s="210" t="s">
        <v>107</v>
      </c>
      <c r="O225" s="214" t="s">
        <v>52</v>
      </c>
      <c r="P225" s="210" t="s">
        <v>52</v>
      </c>
      <c r="Q225" s="214"/>
      <c r="R225" s="210">
        <v>7</v>
      </c>
      <c r="S225" s="214" t="s">
        <v>111</v>
      </c>
      <c r="T225" s="214" t="s">
        <v>118</v>
      </c>
      <c r="U225" s="214"/>
    </row>
    <row r="226" spans="1:21" s="157" customFormat="1" x14ac:dyDescent="0.25">
      <c r="A226" s="214" t="s">
        <v>103</v>
      </c>
      <c r="B226" s="216">
        <v>8985</v>
      </c>
      <c r="C226" s="214" t="s">
        <v>46</v>
      </c>
      <c r="D226" s="214" t="s">
        <v>104</v>
      </c>
      <c r="E226" s="214" t="s">
        <v>105</v>
      </c>
      <c r="F226" s="214" t="s">
        <v>57</v>
      </c>
      <c r="G226" s="214" t="s">
        <v>106</v>
      </c>
      <c r="H226" s="215">
        <v>42759</v>
      </c>
      <c r="I226" s="215">
        <v>42759</v>
      </c>
      <c r="J226" s="210">
        <v>0</v>
      </c>
      <c r="K226" s="215">
        <v>42759</v>
      </c>
      <c r="L226" s="210">
        <v>0</v>
      </c>
      <c r="M226" s="214" t="s">
        <v>107</v>
      </c>
      <c r="N226" s="210" t="s">
        <v>107</v>
      </c>
      <c r="O226" s="215">
        <v>42766</v>
      </c>
      <c r="P226" s="210">
        <v>7</v>
      </c>
      <c r="Q226" s="214" t="s">
        <v>111</v>
      </c>
      <c r="R226" s="210" t="s">
        <v>52</v>
      </c>
      <c r="S226" s="214"/>
      <c r="T226" s="214" t="s">
        <v>118</v>
      </c>
      <c r="U226" s="214"/>
    </row>
    <row r="227" spans="1:21" s="157" customFormat="1" x14ac:dyDescent="0.25">
      <c r="A227" s="214" t="s">
        <v>103</v>
      </c>
      <c r="B227" s="216">
        <v>8986</v>
      </c>
      <c r="C227" s="214" t="s">
        <v>46</v>
      </c>
      <c r="D227" s="214" t="s">
        <v>104</v>
      </c>
      <c r="E227" s="214" t="s">
        <v>105</v>
      </c>
      <c r="F227" s="214" t="s">
        <v>57</v>
      </c>
      <c r="G227" s="214" t="s">
        <v>132</v>
      </c>
      <c r="H227" s="215">
        <v>42759</v>
      </c>
      <c r="I227" s="215">
        <v>42759</v>
      </c>
      <c r="J227" s="210">
        <v>0</v>
      </c>
      <c r="K227" s="215">
        <v>42759</v>
      </c>
      <c r="L227" s="210">
        <v>0</v>
      </c>
      <c r="M227" s="214" t="s">
        <v>107</v>
      </c>
      <c r="N227" s="210" t="s">
        <v>107</v>
      </c>
      <c r="O227" s="215">
        <v>42761</v>
      </c>
      <c r="P227" s="210">
        <v>2</v>
      </c>
      <c r="Q227" s="214" t="s">
        <v>111</v>
      </c>
      <c r="R227" s="210" t="s">
        <v>52</v>
      </c>
      <c r="S227" s="214"/>
      <c r="T227" s="214" t="s">
        <v>118</v>
      </c>
      <c r="U227" s="214"/>
    </row>
    <row r="228" spans="1:21" s="157" customFormat="1" x14ac:dyDescent="0.25">
      <c r="A228" s="214" t="s">
        <v>103</v>
      </c>
      <c r="B228" s="216">
        <v>8987</v>
      </c>
      <c r="C228" s="214" t="s">
        <v>46</v>
      </c>
      <c r="D228" s="214" t="s">
        <v>104</v>
      </c>
      <c r="E228" s="214" t="s">
        <v>105</v>
      </c>
      <c r="F228" s="214" t="s">
        <v>57</v>
      </c>
      <c r="G228" s="214" t="s">
        <v>114</v>
      </c>
      <c r="H228" s="215">
        <v>42759</v>
      </c>
      <c r="I228" s="215">
        <v>42759</v>
      </c>
      <c r="J228" s="210">
        <v>0</v>
      </c>
      <c r="K228" s="215">
        <v>42759</v>
      </c>
      <c r="L228" s="210">
        <v>0</v>
      </c>
      <c r="M228" s="214" t="s">
        <v>107</v>
      </c>
      <c r="N228" s="210" t="s">
        <v>107</v>
      </c>
      <c r="O228" s="214" t="s">
        <v>52</v>
      </c>
      <c r="P228" s="210" t="s">
        <v>52</v>
      </c>
      <c r="Q228" s="214"/>
      <c r="R228" s="210">
        <v>7</v>
      </c>
      <c r="S228" s="214" t="s">
        <v>111</v>
      </c>
      <c r="T228" s="214" t="s">
        <v>118</v>
      </c>
      <c r="U228" s="214"/>
    </row>
    <row r="229" spans="1:21" s="157" customFormat="1" x14ac:dyDescent="0.25">
      <c r="A229" s="214" t="s">
        <v>103</v>
      </c>
      <c r="B229" s="216">
        <v>8988</v>
      </c>
      <c r="C229" s="214" t="s">
        <v>46</v>
      </c>
      <c r="D229" s="214" t="s">
        <v>104</v>
      </c>
      <c r="E229" s="214" t="s">
        <v>119</v>
      </c>
      <c r="F229" s="214" t="s">
        <v>57</v>
      </c>
      <c r="G229" s="214" t="s">
        <v>106</v>
      </c>
      <c r="H229" s="215">
        <v>42759</v>
      </c>
      <c r="I229" s="215">
        <v>42759</v>
      </c>
      <c r="J229" s="210">
        <v>0</v>
      </c>
      <c r="K229" s="215">
        <v>42759</v>
      </c>
      <c r="L229" s="210">
        <v>0</v>
      </c>
      <c r="M229" s="214" t="s">
        <v>107</v>
      </c>
      <c r="N229" s="210" t="s">
        <v>107</v>
      </c>
      <c r="O229" s="214" t="s">
        <v>52</v>
      </c>
      <c r="P229" s="210" t="s">
        <v>52</v>
      </c>
      <c r="Q229" s="214" t="s">
        <v>111</v>
      </c>
      <c r="R229" s="210">
        <v>7</v>
      </c>
      <c r="S229" s="214"/>
      <c r="T229" s="214" t="s">
        <v>120</v>
      </c>
      <c r="U229" s="214"/>
    </row>
    <row r="230" spans="1:21" s="157" customFormat="1" x14ac:dyDescent="0.25">
      <c r="A230" s="214" t="s">
        <v>103</v>
      </c>
      <c r="B230" s="216">
        <v>8989</v>
      </c>
      <c r="C230" s="214" t="s">
        <v>46</v>
      </c>
      <c r="D230" s="214" t="s">
        <v>104</v>
      </c>
      <c r="E230" s="214" t="s">
        <v>173</v>
      </c>
      <c r="F230" s="214" t="s">
        <v>54</v>
      </c>
      <c r="G230" s="214" t="s">
        <v>132</v>
      </c>
      <c r="H230" s="215">
        <v>42759</v>
      </c>
      <c r="I230" s="215">
        <v>42759</v>
      </c>
      <c r="J230" s="210">
        <v>0</v>
      </c>
      <c r="K230" s="215">
        <v>42759</v>
      </c>
      <c r="L230" s="210">
        <v>0</v>
      </c>
      <c r="M230" s="214" t="s">
        <v>107</v>
      </c>
      <c r="N230" s="210" t="s">
        <v>107</v>
      </c>
      <c r="O230" s="215">
        <v>42762</v>
      </c>
      <c r="P230" s="210">
        <v>3</v>
      </c>
      <c r="Q230" s="214" t="s">
        <v>111</v>
      </c>
      <c r="R230" s="210" t="s">
        <v>52</v>
      </c>
      <c r="S230" s="214"/>
      <c r="T230" s="214" t="s">
        <v>174</v>
      </c>
      <c r="U230" s="214"/>
    </row>
    <row r="231" spans="1:21" s="157" customFormat="1" x14ac:dyDescent="0.25">
      <c r="A231" s="214" t="s">
        <v>103</v>
      </c>
      <c r="B231" s="216">
        <v>8990</v>
      </c>
      <c r="C231" s="214" t="s">
        <v>46</v>
      </c>
      <c r="D231" s="214" t="s">
        <v>104</v>
      </c>
      <c r="E231" s="214" t="s">
        <v>122</v>
      </c>
      <c r="F231" s="214" t="s">
        <v>57</v>
      </c>
      <c r="G231" s="214" t="s">
        <v>114</v>
      </c>
      <c r="H231" s="215">
        <v>42759</v>
      </c>
      <c r="I231" s="215">
        <v>42759</v>
      </c>
      <c r="J231" s="210">
        <v>0</v>
      </c>
      <c r="K231" s="215">
        <v>42759</v>
      </c>
      <c r="L231" s="210">
        <v>0</v>
      </c>
      <c r="M231" s="214" t="s">
        <v>107</v>
      </c>
      <c r="N231" s="210" t="s">
        <v>107</v>
      </c>
      <c r="O231" s="214" t="s">
        <v>52</v>
      </c>
      <c r="P231" s="210" t="s">
        <v>52</v>
      </c>
      <c r="Q231" s="214"/>
      <c r="R231" s="210">
        <v>7</v>
      </c>
      <c r="S231" s="214" t="s">
        <v>111</v>
      </c>
      <c r="T231" s="214" t="s">
        <v>124</v>
      </c>
      <c r="U231" s="214"/>
    </row>
    <row r="232" spans="1:21" s="157" customFormat="1" x14ac:dyDescent="0.25">
      <c r="A232" s="214" t="s">
        <v>103</v>
      </c>
      <c r="B232" s="216">
        <v>8991</v>
      </c>
      <c r="C232" s="214" t="s">
        <v>46</v>
      </c>
      <c r="D232" s="214" t="s">
        <v>104</v>
      </c>
      <c r="E232" s="214" t="s">
        <v>116</v>
      </c>
      <c r="F232" s="214" t="s">
        <v>57</v>
      </c>
      <c r="G232" s="214" t="s">
        <v>114</v>
      </c>
      <c r="H232" s="215">
        <v>42759</v>
      </c>
      <c r="I232" s="215">
        <v>42759</v>
      </c>
      <c r="J232" s="210">
        <v>0</v>
      </c>
      <c r="K232" s="215">
        <v>42759</v>
      </c>
      <c r="L232" s="210">
        <v>0</v>
      </c>
      <c r="M232" s="214" t="s">
        <v>107</v>
      </c>
      <c r="N232" s="210" t="s">
        <v>107</v>
      </c>
      <c r="O232" s="214" t="s">
        <v>52</v>
      </c>
      <c r="P232" s="210" t="s">
        <v>52</v>
      </c>
      <c r="Q232" s="214"/>
      <c r="R232" s="210">
        <v>7</v>
      </c>
      <c r="S232" s="214" t="s">
        <v>111</v>
      </c>
      <c r="T232" s="214" t="s">
        <v>117</v>
      </c>
      <c r="U232" s="214"/>
    </row>
    <row r="233" spans="1:21" s="157" customFormat="1" x14ac:dyDescent="0.25">
      <c r="A233" s="214" t="s">
        <v>103</v>
      </c>
      <c r="B233" s="216">
        <v>8992</v>
      </c>
      <c r="C233" s="214" t="s">
        <v>46</v>
      </c>
      <c r="D233" s="214" t="s">
        <v>104</v>
      </c>
      <c r="E233" s="214" t="s">
        <v>105</v>
      </c>
      <c r="F233" s="214" t="s">
        <v>57</v>
      </c>
      <c r="G233" s="214" t="s">
        <v>114</v>
      </c>
      <c r="H233" s="215">
        <v>42759</v>
      </c>
      <c r="I233" s="215">
        <v>42759</v>
      </c>
      <c r="J233" s="210">
        <v>0</v>
      </c>
      <c r="K233" s="215">
        <v>42759</v>
      </c>
      <c r="L233" s="210">
        <v>0</v>
      </c>
      <c r="M233" s="214" t="s">
        <v>107</v>
      </c>
      <c r="N233" s="210" t="s">
        <v>107</v>
      </c>
      <c r="O233" s="214" t="s">
        <v>52</v>
      </c>
      <c r="P233" s="210" t="s">
        <v>52</v>
      </c>
      <c r="Q233" s="214"/>
      <c r="R233" s="210">
        <v>7</v>
      </c>
      <c r="S233" s="214" t="s">
        <v>111</v>
      </c>
      <c r="T233" s="214" t="s">
        <v>118</v>
      </c>
      <c r="U233" s="214"/>
    </row>
    <row r="234" spans="1:21" s="157" customFormat="1" x14ac:dyDescent="0.25">
      <c r="A234" s="214" t="s">
        <v>103</v>
      </c>
      <c r="B234" s="216">
        <v>8993</v>
      </c>
      <c r="C234" s="214" t="s">
        <v>46</v>
      </c>
      <c r="D234" s="214" t="s">
        <v>104</v>
      </c>
      <c r="E234" s="214" t="s">
        <v>122</v>
      </c>
      <c r="F234" s="214" t="s">
        <v>57</v>
      </c>
      <c r="G234" s="214" t="s">
        <v>114</v>
      </c>
      <c r="H234" s="215">
        <v>42759</v>
      </c>
      <c r="I234" s="215">
        <v>42759</v>
      </c>
      <c r="J234" s="210">
        <v>0</v>
      </c>
      <c r="K234" s="215">
        <v>42759</v>
      </c>
      <c r="L234" s="210">
        <v>0</v>
      </c>
      <c r="M234" s="214" t="s">
        <v>107</v>
      </c>
      <c r="N234" s="210" t="s">
        <v>107</v>
      </c>
      <c r="O234" s="214" t="s">
        <v>52</v>
      </c>
      <c r="P234" s="210" t="s">
        <v>52</v>
      </c>
      <c r="Q234" s="214"/>
      <c r="R234" s="210">
        <v>7</v>
      </c>
      <c r="S234" s="214" t="s">
        <v>111</v>
      </c>
      <c r="T234" s="214" t="s">
        <v>124</v>
      </c>
      <c r="U234" s="214"/>
    </row>
    <row r="235" spans="1:21" s="157" customFormat="1" x14ac:dyDescent="0.25">
      <c r="A235" s="214" t="s">
        <v>103</v>
      </c>
      <c r="B235" s="216">
        <v>8994</v>
      </c>
      <c r="C235" s="214" t="s">
        <v>46</v>
      </c>
      <c r="D235" s="214" t="s">
        <v>104</v>
      </c>
      <c r="E235" s="214" t="s">
        <v>142</v>
      </c>
      <c r="F235" s="214" t="s">
        <v>57</v>
      </c>
      <c r="G235" s="214" t="s">
        <v>114</v>
      </c>
      <c r="H235" s="215">
        <v>42759</v>
      </c>
      <c r="I235" s="215">
        <v>42759</v>
      </c>
      <c r="J235" s="210">
        <v>0</v>
      </c>
      <c r="K235" s="215">
        <v>42760</v>
      </c>
      <c r="L235" s="210">
        <v>1</v>
      </c>
      <c r="M235" s="214" t="s">
        <v>107</v>
      </c>
      <c r="N235" s="210" t="s">
        <v>107</v>
      </c>
      <c r="O235" s="214" t="s">
        <v>52</v>
      </c>
      <c r="P235" s="210" t="s">
        <v>52</v>
      </c>
      <c r="Q235" s="214"/>
      <c r="R235" s="210">
        <v>7</v>
      </c>
      <c r="S235" s="214" t="s">
        <v>111</v>
      </c>
      <c r="T235" s="214" t="s">
        <v>115</v>
      </c>
      <c r="U235" s="214"/>
    </row>
    <row r="236" spans="1:21" s="157" customFormat="1" x14ac:dyDescent="0.25">
      <c r="A236" s="214" t="s">
        <v>103</v>
      </c>
      <c r="B236" s="216">
        <v>8995</v>
      </c>
      <c r="C236" s="214" t="s">
        <v>46</v>
      </c>
      <c r="D236" s="214" t="s">
        <v>104</v>
      </c>
      <c r="E236" s="214" t="s">
        <v>113</v>
      </c>
      <c r="F236" s="214" t="s">
        <v>57</v>
      </c>
      <c r="G236" s="214" t="s">
        <v>114</v>
      </c>
      <c r="H236" s="215">
        <v>42759</v>
      </c>
      <c r="I236" s="215">
        <v>42761</v>
      </c>
      <c r="J236" s="210">
        <v>2</v>
      </c>
      <c r="K236" s="214" t="s">
        <v>52</v>
      </c>
      <c r="L236" s="210" t="s">
        <v>52</v>
      </c>
      <c r="M236" s="214" t="s">
        <v>107</v>
      </c>
      <c r="N236" s="210" t="s">
        <v>107</v>
      </c>
      <c r="O236" s="214" t="s">
        <v>52</v>
      </c>
      <c r="P236" s="210" t="s">
        <v>52</v>
      </c>
      <c r="Q236" s="214"/>
      <c r="R236" s="210">
        <v>7</v>
      </c>
      <c r="S236" s="214" t="s">
        <v>111</v>
      </c>
      <c r="T236" s="214" t="s">
        <v>128</v>
      </c>
      <c r="U236" s="214"/>
    </row>
    <row r="237" spans="1:21" s="157" customFormat="1" x14ac:dyDescent="0.25">
      <c r="A237" s="214" t="s">
        <v>103</v>
      </c>
      <c r="B237" s="216">
        <v>8996</v>
      </c>
      <c r="C237" s="214" t="s">
        <v>46</v>
      </c>
      <c r="D237" s="214" t="s">
        <v>104</v>
      </c>
      <c r="E237" s="214" t="s">
        <v>125</v>
      </c>
      <c r="F237" s="214" t="s">
        <v>57</v>
      </c>
      <c r="G237" s="214" t="s">
        <v>114</v>
      </c>
      <c r="H237" s="215">
        <v>42759</v>
      </c>
      <c r="I237" s="215">
        <v>42765</v>
      </c>
      <c r="J237" s="210">
        <v>6</v>
      </c>
      <c r="K237" s="215">
        <v>42765</v>
      </c>
      <c r="L237" s="210">
        <v>6</v>
      </c>
      <c r="M237" s="214" t="s">
        <v>107</v>
      </c>
      <c r="N237" s="210" t="s">
        <v>107</v>
      </c>
      <c r="O237" s="214" t="s">
        <v>52</v>
      </c>
      <c r="P237" s="210" t="s">
        <v>52</v>
      </c>
      <c r="Q237" s="214"/>
      <c r="R237" s="210">
        <v>7</v>
      </c>
      <c r="S237" s="214" t="s">
        <v>111</v>
      </c>
      <c r="T237" s="214" t="s">
        <v>126</v>
      </c>
      <c r="U237" s="214"/>
    </row>
    <row r="238" spans="1:21" s="157" customFormat="1" x14ac:dyDescent="0.25">
      <c r="A238" s="214" t="s">
        <v>103</v>
      </c>
      <c r="B238" s="216">
        <v>8997</v>
      </c>
      <c r="C238" s="214" t="s">
        <v>46</v>
      </c>
      <c r="D238" s="214" t="s">
        <v>104</v>
      </c>
      <c r="E238" s="214" t="s">
        <v>142</v>
      </c>
      <c r="F238" s="214" t="s">
        <v>54</v>
      </c>
      <c r="G238" s="214" t="s">
        <v>114</v>
      </c>
      <c r="H238" s="215">
        <v>42759</v>
      </c>
      <c r="I238" s="215">
        <v>42759</v>
      </c>
      <c r="J238" s="210">
        <v>0</v>
      </c>
      <c r="K238" s="214" t="s">
        <v>52</v>
      </c>
      <c r="L238" s="210" t="s">
        <v>52</v>
      </c>
      <c r="M238" s="214" t="s">
        <v>107</v>
      </c>
      <c r="N238" s="210" t="s">
        <v>107</v>
      </c>
      <c r="O238" s="214" t="s">
        <v>52</v>
      </c>
      <c r="P238" s="210" t="s">
        <v>52</v>
      </c>
      <c r="Q238" s="214"/>
      <c r="R238" s="210">
        <v>7</v>
      </c>
      <c r="S238" s="214" t="s">
        <v>111</v>
      </c>
      <c r="T238" s="214" t="s">
        <v>144</v>
      </c>
      <c r="U238" s="214"/>
    </row>
    <row r="239" spans="1:21" s="157" customFormat="1" x14ac:dyDescent="0.25">
      <c r="A239" s="214" t="s">
        <v>103</v>
      </c>
      <c r="B239" s="216">
        <v>8998</v>
      </c>
      <c r="C239" s="214" t="s">
        <v>81</v>
      </c>
      <c r="D239" s="214" t="s">
        <v>187</v>
      </c>
      <c r="E239" s="214" t="s">
        <v>116</v>
      </c>
      <c r="F239" s="214" t="s">
        <v>54</v>
      </c>
      <c r="G239" s="214" t="s">
        <v>189</v>
      </c>
      <c r="H239" s="215">
        <v>42759</v>
      </c>
      <c r="I239" s="215">
        <v>42759</v>
      </c>
      <c r="J239" s="210">
        <v>0</v>
      </c>
      <c r="K239" s="215">
        <v>42759</v>
      </c>
      <c r="L239" s="210">
        <v>0</v>
      </c>
      <c r="M239" s="215">
        <v>42762</v>
      </c>
      <c r="N239" s="210">
        <v>3</v>
      </c>
      <c r="O239" s="215">
        <v>42765</v>
      </c>
      <c r="P239" s="210">
        <v>6</v>
      </c>
      <c r="Q239" s="214" t="s">
        <v>111</v>
      </c>
      <c r="R239" s="210" t="s">
        <v>52</v>
      </c>
      <c r="S239" s="214"/>
      <c r="T239" s="214" t="s">
        <v>190</v>
      </c>
      <c r="U239" s="214"/>
    </row>
    <row r="240" spans="1:21" s="157" customFormat="1" x14ac:dyDescent="0.25">
      <c r="A240" s="214" t="s">
        <v>103</v>
      </c>
      <c r="B240" s="216">
        <v>8999</v>
      </c>
      <c r="C240" s="214" t="s">
        <v>81</v>
      </c>
      <c r="D240" s="214" t="s">
        <v>193</v>
      </c>
      <c r="E240" s="214" t="s">
        <v>113</v>
      </c>
      <c r="F240" s="214" t="s">
        <v>57</v>
      </c>
      <c r="G240" s="214" t="s">
        <v>189</v>
      </c>
      <c r="H240" s="215">
        <v>42759</v>
      </c>
      <c r="I240" s="215">
        <v>42762</v>
      </c>
      <c r="J240" s="210">
        <v>3</v>
      </c>
      <c r="K240" s="215">
        <v>42762</v>
      </c>
      <c r="L240" s="210">
        <v>3</v>
      </c>
      <c r="M240" s="214"/>
      <c r="N240" s="210"/>
      <c r="O240" s="215">
        <v>42759</v>
      </c>
      <c r="P240" s="210">
        <v>0</v>
      </c>
      <c r="Q240" s="214" t="s">
        <v>111</v>
      </c>
      <c r="R240" s="210" t="s">
        <v>52</v>
      </c>
      <c r="S240" s="214"/>
      <c r="T240" s="214">
        <v>0</v>
      </c>
      <c r="U240" s="214"/>
    </row>
    <row r="241" spans="1:21" s="157" customFormat="1" x14ac:dyDescent="0.25">
      <c r="A241" s="214" t="s">
        <v>103</v>
      </c>
      <c r="B241" s="216">
        <v>9000</v>
      </c>
      <c r="C241" s="214" t="s">
        <v>46</v>
      </c>
      <c r="D241" s="214" t="s">
        <v>104</v>
      </c>
      <c r="E241" s="214" t="s">
        <v>105</v>
      </c>
      <c r="F241" s="214" t="s">
        <v>57</v>
      </c>
      <c r="G241" s="214" t="s">
        <v>114</v>
      </c>
      <c r="H241" s="215">
        <v>42760</v>
      </c>
      <c r="I241" s="215">
        <v>42760</v>
      </c>
      <c r="J241" s="210">
        <v>0</v>
      </c>
      <c r="K241" s="215">
        <v>42760</v>
      </c>
      <c r="L241" s="210">
        <v>0</v>
      </c>
      <c r="M241" s="214" t="s">
        <v>107</v>
      </c>
      <c r="N241" s="210" t="s">
        <v>107</v>
      </c>
      <c r="O241" s="214" t="s">
        <v>52</v>
      </c>
      <c r="P241" s="210" t="s">
        <v>52</v>
      </c>
      <c r="Q241" s="214"/>
      <c r="R241" s="210">
        <v>6</v>
      </c>
      <c r="S241" s="214" t="s">
        <v>111</v>
      </c>
      <c r="T241" s="214" t="s">
        <v>118</v>
      </c>
      <c r="U241" s="214"/>
    </row>
    <row r="242" spans="1:21" s="157" customFormat="1" x14ac:dyDescent="0.25">
      <c r="A242" s="214" t="s">
        <v>103</v>
      </c>
      <c r="B242" s="216">
        <v>9001</v>
      </c>
      <c r="C242" s="214" t="s">
        <v>46</v>
      </c>
      <c r="D242" s="214" t="s">
        <v>104</v>
      </c>
      <c r="E242" s="214" t="s">
        <v>135</v>
      </c>
      <c r="F242" s="214" t="s">
        <v>54</v>
      </c>
      <c r="G242" s="214" t="s">
        <v>114</v>
      </c>
      <c r="H242" s="215">
        <v>42760</v>
      </c>
      <c r="I242" s="215">
        <v>42761</v>
      </c>
      <c r="J242" s="210">
        <v>1</v>
      </c>
      <c r="K242" s="215">
        <v>42761</v>
      </c>
      <c r="L242" s="210">
        <v>1</v>
      </c>
      <c r="M242" s="214" t="s">
        <v>107</v>
      </c>
      <c r="N242" s="210" t="s">
        <v>107</v>
      </c>
      <c r="O242" s="214" t="s">
        <v>52</v>
      </c>
      <c r="P242" s="210" t="s">
        <v>52</v>
      </c>
      <c r="Q242" s="214"/>
      <c r="R242" s="210">
        <v>6</v>
      </c>
      <c r="S242" s="214" t="s">
        <v>111</v>
      </c>
      <c r="T242" s="214" t="s">
        <v>148</v>
      </c>
      <c r="U242" s="214"/>
    </row>
    <row r="243" spans="1:21" s="157" customFormat="1" x14ac:dyDescent="0.25">
      <c r="A243" s="214" t="s">
        <v>103</v>
      </c>
      <c r="B243" s="216">
        <v>9002</v>
      </c>
      <c r="C243" s="214" t="s">
        <v>46</v>
      </c>
      <c r="D243" s="214" t="s">
        <v>104</v>
      </c>
      <c r="E243" s="214" t="s">
        <v>105</v>
      </c>
      <c r="F243" s="214" t="s">
        <v>57</v>
      </c>
      <c r="G243" s="214" t="s">
        <v>114</v>
      </c>
      <c r="H243" s="215">
        <v>42760</v>
      </c>
      <c r="I243" s="215">
        <v>42761</v>
      </c>
      <c r="J243" s="210">
        <v>1</v>
      </c>
      <c r="K243" s="215">
        <v>42761</v>
      </c>
      <c r="L243" s="210">
        <v>1</v>
      </c>
      <c r="M243" s="214" t="s">
        <v>107</v>
      </c>
      <c r="N243" s="210" t="s">
        <v>107</v>
      </c>
      <c r="O243" s="214" t="s">
        <v>52</v>
      </c>
      <c r="P243" s="210" t="s">
        <v>52</v>
      </c>
      <c r="Q243" s="214"/>
      <c r="R243" s="210">
        <v>6</v>
      </c>
      <c r="S243" s="214" t="s">
        <v>111</v>
      </c>
      <c r="T243" s="214" t="s">
        <v>109</v>
      </c>
      <c r="U243" s="214"/>
    </row>
    <row r="244" spans="1:21" s="157" customFormat="1" x14ac:dyDescent="0.25">
      <c r="A244" s="214" t="s">
        <v>103</v>
      </c>
      <c r="B244" s="216">
        <v>9003</v>
      </c>
      <c r="C244" s="214" t="s">
        <v>46</v>
      </c>
      <c r="D244" s="214" t="s">
        <v>104</v>
      </c>
      <c r="E244" s="214" t="s">
        <v>105</v>
      </c>
      <c r="F244" s="214" t="s">
        <v>57</v>
      </c>
      <c r="G244" s="214" t="s">
        <v>114</v>
      </c>
      <c r="H244" s="215">
        <v>42760</v>
      </c>
      <c r="I244" s="215">
        <v>42760</v>
      </c>
      <c r="J244" s="210">
        <v>0</v>
      </c>
      <c r="K244" s="215">
        <v>42760</v>
      </c>
      <c r="L244" s="210">
        <v>0</v>
      </c>
      <c r="M244" s="214" t="s">
        <v>107</v>
      </c>
      <c r="N244" s="210" t="s">
        <v>107</v>
      </c>
      <c r="O244" s="214" t="s">
        <v>52</v>
      </c>
      <c r="P244" s="210" t="s">
        <v>52</v>
      </c>
      <c r="Q244" s="214"/>
      <c r="R244" s="210">
        <v>6</v>
      </c>
      <c r="S244" s="214" t="s">
        <v>111</v>
      </c>
      <c r="T244" s="214" t="s">
        <v>118</v>
      </c>
      <c r="U244" s="214"/>
    </row>
    <row r="245" spans="1:21" s="157" customFormat="1" x14ac:dyDescent="0.25">
      <c r="A245" s="214" t="s">
        <v>103</v>
      </c>
      <c r="B245" s="216">
        <v>9004</v>
      </c>
      <c r="C245" s="214" t="s">
        <v>46</v>
      </c>
      <c r="D245" s="214" t="s">
        <v>104</v>
      </c>
      <c r="E245" s="214" t="s">
        <v>122</v>
      </c>
      <c r="F245" s="214" t="s">
        <v>57</v>
      </c>
      <c r="G245" s="214" t="s">
        <v>114</v>
      </c>
      <c r="H245" s="215">
        <v>42760</v>
      </c>
      <c r="I245" s="215">
        <v>42760</v>
      </c>
      <c r="J245" s="210">
        <v>0</v>
      </c>
      <c r="K245" s="215">
        <v>42760</v>
      </c>
      <c r="L245" s="210">
        <v>0</v>
      </c>
      <c r="M245" s="214" t="s">
        <v>107</v>
      </c>
      <c r="N245" s="210" t="s">
        <v>107</v>
      </c>
      <c r="O245" s="214" t="s">
        <v>52</v>
      </c>
      <c r="P245" s="210" t="s">
        <v>52</v>
      </c>
      <c r="Q245" s="214"/>
      <c r="R245" s="210">
        <v>6</v>
      </c>
      <c r="S245" s="214" t="s">
        <v>111</v>
      </c>
      <c r="T245" s="214" t="s">
        <v>124</v>
      </c>
      <c r="U245" s="214"/>
    </row>
    <row r="246" spans="1:21" s="157" customFormat="1" x14ac:dyDescent="0.25">
      <c r="A246" s="214" t="s">
        <v>103</v>
      </c>
      <c r="B246" s="216">
        <v>9005</v>
      </c>
      <c r="C246" s="214" t="s">
        <v>46</v>
      </c>
      <c r="D246" s="214" t="s">
        <v>104</v>
      </c>
      <c r="E246" s="214" t="s">
        <v>105</v>
      </c>
      <c r="F246" s="214" t="s">
        <v>57</v>
      </c>
      <c r="G246" s="214" t="s">
        <v>114</v>
      </c>
      <c r="H246" s="215">
        <v>42760</v>
      </c>
      <c r="I246" s="215">
        <v>42760</v>
      </c>
      <c r="J246" s="210">
        <v>0</v>
      </c>
      <c r="K246" s="215">
        <v>42760</v>
      </c>
      <c r="L246" s="210">
        <v>0</v>
      </c>
      <c r="M246" s="214" t="s">
        <v>107</v>
      </c>
      <c r="N246" s="210" t="s">
        <v>107</v>
      </c>
      <c r="O246" s="214" t="s">
        <v>52</v>
      </c>
      <c r="P246" s="210" t="s">
        <v>52</v>
      </c>
      <c r="Q246" s="214"/>
      <c r="R246" s="210">
        <v>6</v>
      </c>
      <c r="S246" s="214" t="s">
        <v>111</v>
      </c>
      <c r="T246" s="214" t="s">
        <v>118</v>
      </c>
      <c r="U246" s="214"/>
    </row>
    <row r="247" spans="1:21" s="157" customFormat="1" x14ac:dyDescent="0.25">
      <c r="A247" s="214" t="s">
        <v>103</v>
      </c>
      <c r="B247" s="216">
        <v>9006</v>
      </c>
      <c r="C247" s="214" t="s">
        <v>46</v>
      </c>
      <c r="D247" s="214" t="s">
        <v>104</v>
      </c>
      <c r="E247" s="214" t="s">
        <v>105</v>
      </c>
      <c r="F247" s="214" t="s">
        <v>57</v>
      </c>
      <c r="G247" s="214" t="s">
        <v>114</v>
      </c>
      <c r="H247" s="215">
        <v>42760</v>
      </c>
      <c r="I247" s="215">
        <v>42760</v>
      </c>
      <c r="J247" s="210">
        <v>0</v>
      </c>
      <c r="K247" s="215">
        <v>42760</v>
      </c>
      <c r="L247" s="210">
        <v>0</v>
      </c>
      <c r="M247" s="214" t="s">
        <v>107</v>
      </c>
      <c r="N247" s="210" t="s">
        <v>107</v>
      </c>
      <c r="O247" s="214" t="s">
        <v>52</v>
      </c>
      <c r="P247" s="210" t="s">
        <v>52</v>
      </c>
      <c r="Q247" s="214"/>
      <c r="R247" s="210">
        <v>6</v>
      </c>
      <c r="S247" s="214" t="s">
        <v>111</v>
      </c>
      <c r="T247" s="214" t="s">
        <v>109</v>
      </c>
      <c r="U247" s="214"/>
    </row>
    <row r="248" spans="1:21" s="157" customFormat="1" x14ac:dyDescent="0.25">
      <c r="A248" s="214" t="s">
        <v>103</v>
      </c>
      <c r="B248" s="216">
        <v>9007</v>
      </c>
      <c r="C248" s="214" t="s">
        <v>46</v>
      </c>
      <c r="D248" s="214" t="s">
        <v>104</v>
      </c>
      <c r="E248" s="214" t="s">
        <v>105</v>
      </c>
      <c r="F248" s="214" t="s">
        <v>57</v>
      </c>
      <c r="G248" s="214" t="s">
        <v>114</v>
      </c>
      <c r="H248" s="215">
        <v>42760</v>
      </c>
      <c r="I248" s="215">
        <v>42760</v>
      </c>
      <c r="J248" s="210">
        <v>0</v>
      </c>
      <c r="K248" s="215">
        <v>42760</v>
      </c>
      <c r="L248" s="210">
        <v>0</v>
      </c>
      <c r="M248" s="214" t="s">
        <v>107</v>
      </c>
      <c r="N248" s="210" t="s">
        <v>107</v>
      </c>
      <c r="O248" s="214" t="s">
        <v>52</v>
      </c>
      <c r="P248" s="210" t="s">
        <v>52</v>
      </c>
      <c r="Q248" s="214"/>
      <c r="R248" s="210">
        <v>6</v>
      </c>
      <c r="S248" s="214" t="s">
        <v>111</v>
      </c>
      <c r="T248" s="214" t="s">
        <v>118</v>
      </c>
      <c r="U248" s="214"/>
    </row>
    <row r="249" spans="1:21" s="157" customFormat="1" x14ac:dyDescent="0.25">
      <c r="A249" s="214" t="s">
        <v>103</v>
      </c>
      <c r="B249" s="216">
        <v>9008</v>
      </c>
      <c r="C249" s="214" t="s">
        <v>46</v>
      </c>
      <c r="D249" s="214" t="s">
        <v>104</v>
      </c>
      <c r="E249" s="214" t="s">
        <v>135</v>
      </c>
      <c r="F249" s="214" t="s">
        <v>54</v>
      </c>
      <c r="G249" s="214" t="s">
        <v>114</v>
      </c>
      <c r="H249" s="215">
        <v>42760</v>
      </c>
      <c r="I249" s="215">
        <v>42761</v>
      </c>
      <c r="J249" s="210">
        <v>1</v>
      </c>
      <c r="K249" s="215">
        <v>42761</v>
      </c>
      <c r="L249" s="210">
        <v>1</v>
      </c>
      <c r="M249" s="214" t="s">
        <v>107</v>
      </c>
      <c r="N249" s="210" t="s">
        <v>107</v>
      </c>
      <c r="O249" s="214" t="s">
        <v>52</v>
      </c>
      <c r="P249" s="210" t="s">
        <v>52</v>
      </c>
      <c r="Q249" s="214"/>
      <c r="R249" s="210">
        <v>6</v>
      </c>
      <c r="S249" s="214" t="s">
        <v>111</v>
      </c>
      <c r="T249" s="214" t="s">
        <v>148</v>
      </c>
      <c r="U249" s="214"/>
    </row>
    <row r="250" spans="1:21" s="157" customFormat="1" x14ac:dyDescent="0.25">
      <c r="A250" s="214" t="s">
        <v>103</v>
      </c>
      <c r="B250" s="216">
        <v>9009</v>
      </c>
      <c r="C250" s="214" t="s">
        <v>46</v>
      </c>
      <c r="D250" s="214" t="s">
        <v>104</v>
      </c>
      <c r="E250" s="214" t="s">
        <v>122</v>
      </c>
      <c r="F250" s="214" t="s">
        <v>57</v>
      </c>
      <c r="G250" s="214" t="s">
        <v>114</v>
      </c>
      <c r="H250" s="215">
        <v>42761</v>
      </c>
      <c r="I250" s="215">
        <v>42761</v>
      </c>
      <c r="J250" s="210">
        <v>0</v>
      </c>
      <c r="K250" s="215">
        <v>42761</v>
      </c>
      <c r="L250" s="210">
        <v>0</v>
      </c>
      <c r="M250" s="214" t="s">
        <v>107</v>
      </c>
      <c r="N250" s="210" t="s">
        <v>107</v>
      </c>
      <c r="O250" s="214" t="s">
        <v>52</v>
      </c>
      <c r="P250" s="210" t="s">
        <v>52</v>
      </c>
      <c r="Q250" s="214"/>
      <c r="R250" s="210">
        <v>5</v>
      </c>
      <c r="S250" s="214" t="s">
        <v>111</v>
      </c>
      <c r="T250" s="214" t="s">
        <v>124</v>
      </c>
      <c r="U250" s="214"/>
    </row>
    <row r="251" spans="1:21" s="157" customFormat="1" x14ac:dyDescent="0.25">
      <c r="A251" s="214" t="s">
        <v>103</v>
      </c>
      <c r="B251" s="216">
        <v>9010</v>
      </c>
      <c r="C251" s="214" t="s">
        <v>46</v>
      </c>
      <c r="D251" s="214" t="s">
        <v>104</v>
      </c>
      <c r="E251" s="214" t="s">
        <v>105</v>
      </c>
      <c r="F251" s="214" t="s">
        <v>57</v>
      </c>
      <c r="G251" s="214" t="s">
        <v>132</v>
      </c>
      <c r="H251" s="215">
        <v>42761</v>
      </c>
      <c r="I251" s="215">
        <v>42761</v>
      </c>
      <c r="J251" s="210">
        <v>0</v>
      </c>
      <c r="K251" s="215">
        <v>42761</v>
      </c>
      <c r="L251" s="210">
        <v>0</v>
      </c>
      <c r="M251" s="214" t="s">
        <v>107</v>
      </c>
      <c r="N251" s="210" t="s">
        <v>107</v>
      </c>
      <c r="O251" s="215">
        <v>42765</v>
      </c>
      <c r="P251" s="210">
        <v>4</v>
      </c>
      <c r="Q251" s="214" t="s">
        <v>111</v>
      </c>
      <c r="R251" s="210" t="s">
        <v>52</v>
      </c>
      <c r="S251" s="214"/>
      <c r="T251" s="214" t="s">
        <v>118</v>
      </c>
      <c r="U251" s="214"/>
    </row>
    <row r="252" spans="1:21" s="157" customFormat="1" x14ac:dyDescent="0.25">
      <c r="A252" s="214" t="s">
        <v>103</v>
      </c>
      <c r="B252" s="216">
        <v>9011</v>
      </c>
      <c r="C252" s="214" t="s">
        <v>46</v>
      </c>
      <c r="D252" s="214" t="s">
        <v>104</v>
      </c>
      <c r="E252" s="214" t="s">
        <v>105</v>
      </c>
      <c r="F252" s="214" t="s">
        <v>57</v>
      </c>
      <c r="G252" s="214" t="s">
        <v>114</v>
      </c>
      <c r="H252" s="215">
        <v>42761</v>
      </c>
      <c r="I252" s="215">
        <v>42761</v>
      </c>
      <c r="J252" s="210">
        <v>0</v>
      </c>
      <c r="K252" s="215">
        <v>42761</v>
      </c>
      <c r="L252" s="210">
        <v>0</v>
      </c>
      <c r="M252" s="214" t="s">
        <v>107</v>
      </c>
      <c r="N252" s="210" t="s">
        <v>107</v>
      </c>
      <c r="O252" s="214" t="s">
        <v>52</v>
      </c>
      <c r="P252" s="210" t="s">
        <v>52</v>
      </c>
      <c r="Q252" s="214"/>
      <c r="R252" s="210">
        <v>5</v>
      </c>
      <c r="S252" s="214" t="s">
        <v>111</v>
      </c>
      <c r="T252" s="214" t="s">
        <v>109</v>
      </c>
      <c r="U252" s="214"/>
    </row>
    <row r="253" spans="1:21" s="157" customFormat="1" x14ac:dyDescent="0.25">
      <c r="A253" s="214" t="s">
        <v>103</v>
      </c>
      <c r="B253" s="216">
        <v>9012</v>
      </c>
      <c r="C253" s="214" t="s">
        <v>46</v>
      </c>
      <c r="D253" s="214" t="s">
        <v>104</v>
      </c>
      <c r="E253" s="214" t="s">
        <v>142</v>
      </c>
      <c r="F253" s="214" t="s">
        <v>57</v>
      </c>
      <c r="G253" s="214" t="s">
        <v>114</v>
      </c>
      <c r="H253" s="215">
        <v>42761</v>
      </c>
      <c r="I253" s="215">
        <v>42765</v>
      </c>
      <c r="J253" s="210">
        <v>4</v>
      </c>
      <c r="K253" s="215">
        <v>42765</v>
      </c>
      <c r="L253" s="210">
        <v>4</v>
      </c>
      <c r="M253" s="214" t="s">
        <v>107</v>
      </c>
      <c r="N253" s="210" t="s">
        <v>107</v>
      </c>
      <c r="O253" s="214" t="s">
        <v>52</v>
      </c>
      <c r="P253" s="210" t="s">
        <v>52</v>
      </c>
      <c r="Q253" s="214"/>
      <c r="R253" s="210">
        <v>5</v>
      </c>
      <c r="S253" s="214" t="s">
        <v>111</v>
      </c>
      <c r="T253" s="214" t="s">
        <v>144</v>
      </c>
      <c r="U253" s="214"/>
    </row>
    <row r="254" spans="1:21" s="157" customFormat="1" x14ac:dyDescent="0.25">
      <c r="A254" s="214" t="s">
        <v>103</v>
      </c>
      <c r="B254" s="216">
        <v>9013</v>
      </c>
      <c r="C254" s="214" t="s">
        <v>46</v>
      </c>
      <c r="D254" s="214" t="s">
        <v>104</v>
      </c>
      <c r="E254" s="214" t="s">
        <v>105</v>
      </c>
      <c r="F254" s="214" t="s">
        <v>54</v>
      </c>
      <c r="G254" s="214" t="s">
        <v>114</v>
      </c>
      <c r="H254" s="215">
        <v>42761</v>
      </c>
      <c r="I254" s="215">
        <v>42761</v>
      </c>
      <c r="J254" s="210">
        <v>0</v>
      </c>
      <c r="K254" s="215">
        <v>42762</v>
      </c>
      <c r="L254" s="210">
        <v>1</v>
      </c>
      <c r="M254" s="214" t="s">
        <v>107</v>
      </c>
      <c r="N254" s="210" t="s">
        <v>107</v>
      </c>
      <c r="O254" s="214" t="s">
        <v>52</v>
      </c>
      <c r="P254" s="210" t="s">
        <v>52</v>
      </c>
      <c r="Q254" s="214"/>
      <c r="R254" s="210">
        <v>5</v>
      </c>
      <c r="S254" s="214" t="s">
        <v>111</v>
      </c>
      <c r="T254" s="214" t="s">
        <v>118</v>
      </c>
      <c r="U254" s="214"/>
    </row>
    <row r="255" spans="1:21" s="157" customFormat="1" x14ac:dyDescent="0.25">
      <c r="A255" s="214" t="s">
        <v>103</v>
      </c>
      <c r="B255" s="216">
        <v>9014</v>
      </c>
      <c r="C255" s="214" t="s">
        <v>46</v>
      </c>
      <c r="D255" s="214" t="s">
        <v>104</v>
      </c>
      <c r="E255" s="214" t="s">
        <v>105</v>
      </c>
      <c r="F255" s="214" t="s">
        <v>57</v>
      </c>
      <c r="G255" s="214" t="s">
        <v>114</v>
      </c>
      <c r="H255" s="215">
        <v>42761</v>
      </c>
      <c r="I255" s="215">
        <v>42761</v>
      </c>
      <c r="J255" s="210">
        <v>0</v>
      </c>
      <c r="K255" s="215">
        <v>42761</v>
      </c>
      <c r="L255" s="210">
        <v>0</v>
      </c>
      <c r="M255" s="214" t="s">
        <v>107</v>
      </c>
      <c r="N255" s="210" t="s">
        <v>107</v>
      </c>
      <c r="O255" s="214" t="s">
        <v>52</v>
      </c>
      <c r="P255" s="210" t="s">
        <v>52</v>
      </c>
      <c r="Q255" s="214"/>
      <c r="R255" s="210">
        <v>5</v>
      </c>
      <c r="S255" s="214" t="s">
        <v>111</v>
      </c>
      <c r="T255" s="214" t="s">
        <v>109</v>
      </c>
      <c r="U255" s="214"/>
    </row>
    <row r="256" spans="1:21" s="157" customFormat="1" x14ac:dyDescent="0.25">
      <c r="A256" s="214" t="s">
        <v>103</v>
      </c>
      <c r="B256" s="216">
        <v>9015</v>
      </c>
      <c r="C256" s="214" t="s">
        <v>46</v>
      </c>
      <c r="D256" s="214" t="s">
        <v>104</v>
      </c>
      <c r="E256" s="214" t="s">
        <v>135</v>
      </c>
      <c r="F256" s="214" t="s">
        <v>57</v>
      </c>
      <c r="G256" s="214" t="s">
        <v>114</v>
      </c>
      <c r="H256" s="215">
        <v>42761</v>
      </c>
      <c r="I256" s="215">
        <v>42761</v>
      </c>
      <c r="J256" s="210">
        <v>0</v>
      </c>
      <c r="K256" s="214" t="s">
        <v>52</v>
      </c>
      <c r="L256" s="210" t="s">
        <v>52</v>
      </c>
      <c r="M256" s="214" t="s">
        <v>107</v>
      </c>
      <c r="N256" s="210" t="s">
        <v>107</v>
      </c>
      <c r="O256" s="214" t="s">
        <v>52</v>
      </c>
      <c r="P256" s="210" t="s">
        <v>52</v>
      </c>
      <c r="Q256" s="214"/>
      <c r="R256" s="210">
        <v>5</v>
      </c>
      <c r="S256" s="214" t="s">
        <v>111</v>
      </c>
      <c r="T256" s="214" t="s">
        <v>136</v>
      </c>
      <c r="U256" s="214"/>
    </row>
    <row r="257" spans="1:21" s="157" customFormat="1" x14ac:dyDescent="0.25">
      <c r="A257" s="214" t="s">
        <v>103</v>
      </c>
      <c r="B257" s="216">
        <v>9016</v>
      </c>
      <c r="C257" s="214" t="s">
        <v>81</v>
      </c>
      <c r="D257" s="214" t="s">
        <v>187</v>
      </c>
      <c r="E257" s="214" t="s">
        <v>173</v>
      </c>
      <c r="F257" s="214" t="s">
        <v>54</v>
      </c>
      <c r="G257" s="214" t="s">
        <v>189</v>
      </c>
      <c r="H257" s="215">
        <v>42761</v>
      </c>
      <c r="I257" s="215">
        <v>42761</v>
      </c>
      <c r="J257" s="210">
        <v>0</v>
      </c>
      <c r="K257" s="215">
        <v>42761</v>
      </c>
      <c r="L257" s="210">
        <v>0</v>
      </c>
      <c r="M257" s="215">
        <v>42761</v>
      </c>
      <c r="N257" s="210">
        <v>0</v>
      </c>
      <c r="O257" s="215">
        <v>42762</v>
      </c>
      <c r="P257" s="210">
        <v>1</v>
      </c>
      <c r="Q257" s="214" t="s">
        <v>111</v>
      </c>
      <c r="R257" s="210" t="s">
        <v>52</v>
      </c>
      <c r="S257" s="214"/>
      <c r="T257" s="214" t="s">
        <v>190</v>
      </c>
      <c r="U257" s="214"/>
    </row>
    <row r="258" spans="1:21" s="157" customFormat="1" x14ac:dyDescent="0.25">
      <c r="A258" s="214" t="s">
        <v>103</v>
      </c>
      <c r="B258" s="216">
        <v>9017</v>
      </c>
      <c r="C258" s="214" t="s">
        <v>46</v>
      </c>
      <c r="D258" s="214" t="s">
        <v>104</v>
      </c>
      <c r="E258" s="214" t="s">
        <v>116</v>
      </c>
      <c r="F258" s="214" t="s">
        <v>54</v>
      </c>
      <c r="G258" s="214" t="s">
        <v>114</v>
      </c>
      <c r="H258" s="215">
        <v>42762</v>
      </c>
      <c r="I258" s="215">
        <v>42762</v>
      </c>
      <c r="J258" s="210">
        <v>0</v>
      </c>
      <c r="K258" s="215">
        <v>42762</v>
      </c>
      <c r="L258" s="210">
        <v>0</v>
      </c>
      <c r="M258" s="214" t="s">
        <v>107</v>
      </c>
      <c r="N258" s="210" t="s">
        <v>107</v>
      </c>
      <c r="O258" s="214" t="s">
        <v>52</v>
      </c>
      <c r="P258" s="210" t="s">
        <v>52</v>
      </c>
      <c r="Q258" s="214"/>
      <c r="R258" s="210">
        <v>4</v>
      </c>
      <c r="S258" s="214" t="s">
        <v>111</v>
      </c>
      <c r="T258" s="214" t="s">
        <v>117</v>
      </c>
      <c r="U258" s="214"/>
    </row>
    <row r="259" spans="1:21" s="157" customFormat="1" x14ac:dyDescent="0.25">
      <c r="A259" s="214" t="s">
        <v>103</v>
      </c>
      <c r="B259" s="216">
        <v>9018</v>
      </c>
      <c r="C259" s="214" t="s">
        <v>46</v>
      </c>
      <c r="D259" s="214" t="s">
        <v>104</v>
      </c>
      <c r="E259" s="214" t="s">
        <v>125</v>
      </c>
      <c r="F259" s="214" t="s">
        <v>54</v>
      </c>
      <c r="G259" s="214" t="s">
        <v>114</v>
      </c>
      <c r="H259" s="215">
        <v>42762</v>
      </c>
      <c r="I259" s="215">
        <v>42765</v>
      </c>
      <c r="J259" s="210">
        <v>3</v>
      </c>
      <c r="K259" s="215">
        <v>42765</v>
      </c>
      <c r="L259" s="210">
        <v>3</v>
      </c>
      <c r="M259" s="214" t="s">
        <v>107</v>
      </c>
      <c r="N259" s="210" t="s">
        <v>107</v>
      </c>
      <c r="O259" s="214" t="s">
        <v>52</v>
      </c>
      <c r="P259" s="210" t="s">
        <v>52</v>
      </c>
      <c r="Q259" s="214"/>
      <c r="R259" s="210">
        <v>4</v>
      </c>
      <c r="S259" s="214" t="s">
        <v>111</v>
      </c>
      <c r="T259" s="214" t="s">
        <v>126</v>
      </c>
      <c r="U259" s="214"/>
    </row>
    <row r="260" spans="1:21" s="157" customFormat="1" x14ac:dyDescent="0.25">
      <c r="A260" s="214" t="s">
        <v>103</v>
      </c>
      <c r="B260" s="216">
        <v>9019</v>
      </c>
      <c r="C260" s="214" t="s">
        <v>46</v>
      </c>
      <c r="D260" s="214" t="s">
        <v>104</v>
      </c>
      <c r="E260" s="214" t="s">
        <v>122</v>
      </c>
      <c r="F260" s="214" t="s">
        <v>57</v>
      </c>
      <c r="G260" s="214" t="s">
        <v>114</v>
      </c>
      <c r="H260" s="215">
        <v>42762</v>
      </c>
      <c r="I260" s="215">
        <v>42762</v>
      </c>
      <c r="J260" s="210">
        <v>0</v>
      </c>
      <c r="K260" s="215">
        <v>42762</v>
      </c>
      <c r="L260" s="210">
        <v>0</v>
      </c>
      <c r="M260" s="214" t="s">
        <v>107</v>
      </c>
      <c r="N260" s="210" t="s">
        <v>107</v>
      </c>
      <c r="O260" s="214" t="s">
        <v>52</v>
      </c>
      <c r="P260" s="210" t="s">
        <v>52</v>
      </c>
      <c r="Q260" s="214"/>
      <c r="R260" s="210">
        <v>4</v>
      </c>
      <c r="S260" s="214" t="s">
        <v>111</v>
      </c>
      <c r="T260" s="214" t="s">
        <v>124</v>
      </c>
      <c r="U260" s="214"/>
    </row>
    <row r="261" spans="1:21" s="157" customFormat="1" x14ac:dyDescent="0.25">
      <c r="A261" s="214" t="s">
        <v>103</v>
      </c>
      <c r="B261" s="216">
        <v>9020</v>
      </c>
      <c r="C261" s="214" t="s">
        <v>46</v>
      </c>
      <c r="D261" s="214" t="s">
        <v>104</v>
      </c>
      <c r="E261" s="214" t="s">
        <v>135</v>
      </c>
      <c r="F261" s="214" t="s">
        <v>57</v>
      </c>
      <c r="G261" s="214" t="s">
        <v>114</v>
      </c>
      <c r="H261" s="215">
        <v>42762</v>
      </c>
      <c r="I261" s="215">
        <v>42762</v>
      </c>
      <c r="J261" s="210">
        <v>0</v>
      </c>
      <c r="K261" s="215">
        <v>42762</v>
      </c>
      <c r="L261" s="210">
        <v>0</v>
      </c>
      <c r="M261" s="214" t="s">
        <v>107</v>
      </c>
      <c r="N261" s="210" t="s">
        <v>107</v>
      </c>
      <c r="O261" s="214" t="s">
        <v>52</v>
      </c>
      <c r="P261" s="210" t="s">
        <v>52</v>
      </c>
      <c r="Q261" s="214"/>
      <c r="R261" s="210">
        <v>4</v>
      </c>
      <c r="S261" s="214" t="s">
        <v>111</v>
      </c>
      <c r="T261" s="214" t="s">
        <v>136</v>
      </c>
      <c r="U261" s="214"/>
    </row>
    <row r="262" spans="1:21" s="157" customFormat="1" x14ac:dyDescent="0.25">
      <c r="A262" s="214" t="s">
        <v>103</v>
      </c>
      <c r="B262" s="216">
        <v>9021</v>
      </c>
      <c r="C262" s="214" t="s">
        <v>46</v>
      </c>
      <c r="D262" s="214" t="s">
        <v>104</v>
      </c>
      <c r="E262" s="214" t="s">
        <v>181</v>
      </c>
      <c r="F262" s="214" t="s">
        <v>54</v>
      </c>
      <c r="G262" s="214" t="s">
        <v>106</v>
      </c>
      <c r="H262" s="215">
        <v>42762</v>
      </c>
      <c r="I262" s="215">
        <v>42762</v>
      </c>
      <c r="J262" s="210">
        <v>0</v>
      </c>
      <c r="K262" s="214" t="s">
        <v>52</v>
      </c>
      <c r="L262" s="210" t="s">
        <v>52</v>
      </c>
      <c r="M262" s="214" t="s">
        <v>107</v>
      </c>
      <c r="N262" s="210" t="s">
        <v>107</v>
      </c>
      <c r="O262" s="215">
        <v>42766</v>
      </c>
      <c r="P262" s="210">
        <v>4</v>
      </c>
      <c r="Q262" s="214" t="s">
        <v>111</v>
      </c>
      <c r="R262" s="210" t="s">
        <v>52</v>
      </c>
      <c r="S262" s="214"/>
      <c r="T262" s="214" t="s">
        <v>182</v>
      </c>
      <c r="U262" s="214"/>
    </row>
    <row r="263" spans="1:21" s="157" customFormat="1" x14ac:dyDescent="0.25">
      <c r="A263" s="214" t="s">
        <v>103</v>
      </c>
      <c r="B263" s="216">
        <v>9022</v>
      </c>
      <c r="C263" s="214" t="s">
        <v>46</v>
      </c>
      <c r="D263" s="214" t="s">
        <v>104</v>
      </c>
      <c r="E263" s="214" t="s">
        <v>105</v>
      </c>
      <c r="F263" s="214" t="s">
        <v>57</v>
      </c>
      <c r="G263" s="214" t="s">
        <v>114</v>
      </c>
      <c r="H263" s="215">
        <v>42762</v>
      </c>
      <c r="I263" s="215">
        <v>42762</v>
      </c>
      <c r="J263" s="210">
        <v>0</v>
      </c>
      <c r="K263" s="215">
        <v>42762</v>
      </c>
      <c r="L263" s="210">
        <v>0</v>
      </c>
      <c r="M263" s="214" t="s">
        <v>107</v>
      </c>
      <c r="N263" s="210" t="s">
        <v>107</v>
      </c>
      <c r="O263" s="214" t="s">
        <v>52</v>
      </c>
      <c r="P263" s="210" t="s">
        <v>52</v>
      </c>
      <c r="Q263" s="214"/>
      <c r="R263" s="210">
        <v>4</v>
      </c>
      <c r="S263" s="214" t="s">
        <v>111</v>
      </c>
      <c r="T263" s="214" t="s">
        <v>109</v>
      </c>
      <c r="U263" s="214"/>
    </row>
    <row r="264" spans="1:21" s="157" customFormat="1" x14ac:dyDescent="0.25">
      <c r="A264" s="214" t="s">
        <v>103</v>
      </c>
      <c r="B264" s="216">
        <v>9023</v>
      </c>
      <c r="C264" s="214" t="s">
        <v>46</v>
      </c>
      <c r="D264" s="214" t="s">
        <v>104</v>
      </c>
      <c r="E264" s="214" t="s">
        <v>116</v>
      </c>
      <c r="F264" s="214" t="s">
        <v>57</v>
      </c>
      <c r="G264" s="214" t="s">
        <v>114</v>
      </c>
      <c r="H264" s="215">
        <v>42762</v>
      </c>
      <c r="I264" s="215">
        <v>42762</v>
      </c>
      <c r="J264" s="210">
        <v>0</v>
      </c>
      <c r="K264" s="215">
        <v>42762</v>
      </c>
      <c r="L264" s="210">
        <v>0</v>
      </c>
      <c r="M264" s="214" t="s">
        <v>107</v>
      </c>
      <c r="N264" s="210" t="s">
        <v>107</v>
      </c>
      <c r="O264" s="214" t="s">
        <v>52</v>
      </c>
      <c r="P264" s="210" t="s">
        <v>52</v>
      </c>
      <c r="Q264" s="214"/>
      <c r="R264" s="210">
        <v>4</v>
      </c>
      <c r="S264" s="214" t="s">
        <v>111</v>
      </c>
      <c r="T264" s="214" t="s">
        <v>117</v>
      </c>
      <c r="U264" s="214"/>
    </row>
    <row r="265" spans="1:21" s="157" customFormat="1" x14ac:dyDescent="0.25">
      <c r="A265" s="214" t="s">
        <v>103</v>
      </c>
      <c r="B265" s="216">
        <v>9024</v>
      </c>
      <c r="C265" s="214" t="s">
        <v>46</v>
      </c>
      <c r="D265" s="214" t="s">
        <v>104</v>
      </c>
      <c r="E265" s="214" t="s">
        <v>116</v>
      </c>
      <c r="F265" s="214" t="s">
        <v>57</v>
      </c>
      <c r="G265" s="214" t="s">
        <v>114</v>
      </c>
      <c r="H265" s="215">
        <v>42762</v>
      </c>
      <c r="I265" s="215">
        <v>42765</v>
      </c>
      <c r="J265" s="210">
        <v>3</v>
      </c>
      <c r="K265" s="215">
        <v>42765</v>
      </c>
      <c r="L265" s="210">
        <v>3</v>
      </c>
      <c r="M265" s="214" t="s">
        <v>107</v>
      </c>
      <c r="N265" s="210" t="s">
        <v>107</v>
      </c>
      <c r="O265" s="214" t="s">
        <v>52</v>
      </c>
      <c r="P265" s="210" t="s">
        <v>52</v>
      </c>
      <c r="Q265" s="214"/>
      <c r="R265" s="210">
        <v>4</v>
      </c>
      <c r="S265" s="214" t="s">
        <v>111</v>
      </c>
      <c r="T265" s="214" t="s">
        <v>117</v>
      </c>
      <c r="U265" s="214"/>
    </row>
    <row r="266" spans="1:21" s="157" customFormat="1" x14ac:dyDescent="0.25">
      <c r="A266" s="214" t="s">
        <v>103</v>
      </c>
      <c r="B266" s="216">
        <v>9025</v>
      </c>
      <c r="C266" s="214" t="s">
        <v>46</v>
      </c>
      <c r="D266" s="214" t="s">
        <v>104</v>
      </c>
      <c r="E266" s="214" t="s">
        <v>184</v>
      </c>
      <c r="F266" s="214" t="s">
        <v>57</v>
      </c>
      <c r="G266" s="214" t="s">
        <v>114</v>
      </c>
      <c r="H266" s="215">
        <v>42762</v>
      </c>
      <c r="I266" s="215">
        <v>42765</v>
      </c>
      <c r="J266" s="210">
        <v>3</v>
      </c>
      <c r="K266" s="215">
        <v>42765</v>
      </c>
      <c r="L266" s="210">
        <v>3</v>
      </c>
      <c r="M266" s="214" t="s">
        <v>107</v>
      </c>
      <c r="N266" s="210" t="s">
        <v>107</v>
      </c>
      <c r="O266" s="214" t="s">
        <v>52</v>
      </c>
      <c r="P266" s="210" t="s">
        <v>52</v>
      </c>
      <c r="Q266" s="214"/>
      <c r="R266" s="210">
        <v>4</v>
      </c>
      <c r="S266" s="214" t="s">
        <v>111</v>
      </c>
      <c r="T266" s="214" t="s">
        <v>185</v>
      </c>
      <c r="U266" s="214"/>
    </row>
    <row r="267" spans="1:21" s="157" customFormat="1" x14ac:dyDescent="0.25">
      <c r="A267" s="214" t="s">
        <v>103</v>
      </c>
      <c r="B267" s="216">
        <v>9026</v>
      </c>
      <c r="C267" s="214" t="s">
        <v>46</v>
      </c>
      <c r="D267" s="214" t="s">
        <v>104</v>
      </c>
      <c r="E267" s="214" t="s">
        <v>105</v>
      </c>
      <c r="F267" s="214" t="s">
        <v>57</v>
      </c>
      <c r="G267" s="214" t="s">
        <v>114</v>
      </c>
      <c r="H267" s="215">
        <v>42765</v>
      </c>
      <c r="I267" s="215">
        <v>42765</v>
      </c>
      <c r="J267" s="210">
        <v>0</v>
      </c>
      <c r="K267" s="215">
        <v>42765</v>
      </c>
      <c r="L267" s="210">
        <v>0</v>
      </c>
      <c r="M267" s="214" t="s">
        <v>107</v>
      </c>
      <c r="N267" s="210" t="s">
        <v>107</v>
      </c>
      <c r="O267" s="214" t="s">
        <v>52</v>
      </c>
      <c r="P267" s="210" t="s">
        <v>52</v>
      </c>
      <c r="Q267" s="214"/>
      <c r="R267" s="210">
        <v>1</v>
      </c>
      <c r="S267" s="214" t="s">
        <v>111</v>
      </c>
      <c r="T267" s="214" t="s">
        <v>118</v>
      </c>
      <c r="U267" s="214"/>
    </row>
    <row r="268" spans="1:21" s="157" customFormat="1" x14ac:dyDescent="0.25">
      <c r="A268" s="214" t="s">
        <v>103</v>
      </c>
      <c r="B268" s="216">
        <v>9027</v>
      </c>
      <c r="C268" s="214" t="s">
        <v>46</v>
      </c>
      <c r="D268" s="214" t="s">
        <v>104</v>
      </c>
      <c r="E268" s="214" t="s">
        <v>105</v>
      </c>
      <c r="F268" s="214" t="s">
        <v>57</v>
      </c>
      <c r="G268" s="214" t="s">
        <v>114</v>
      </c>
      <c r="H268" s="215">
        <v>42765</v>
      </c>
      <c r="I268" s="215">
        <v>42765</v>
      </c>
      <c r="J268" s="210">
        <v>0</v>
      </c>
      <c r="K268" s="215">
        <v>42765</v>
      </c>
      <c r="L268" s="210">
        <v>0</v>
      </c>
      <c r="M268" s="214" t="s">
        <v>107</v>
      </c>
      <c r="N268" s="210" t="s">
        <v>107</v>
      </c>
      <c r="O268" s="214" t="s">
        <v>52</v>
      </c>
      <c r="P268" s="210" t="s">
        <v>52</v>
      </c>
      <c r="Q268" s="214"/>
      <c r="R268" s="210">
        <v>1</v>
      </c>
      <c r="S268" s="214" t="s">
        <v>111</v>
      </c>
      <c r="T268" s="214" t="s">
        <v>118</v>
      </c>
      <c r="U268" s="214"/>
    </row>
    <row r="269" spans="1:21" s="157" customFormat="1" x14ac:dyDescent="0.25">
      <c r="A269" s="214" t="s">
        <v>103</v>
      </c>
      <c r="B269" s="216">
        <v>9028</v>
      </c>
      <c r="C269" s="214" t="s">
        <v>46</v>
      </c>
      <c r="D269" s="214" t="s">
        <v>104</v>
      </c>
      <c r="E269" s="214" t="s">
        <v>105</v>
      </c>
      <c r="F269" s="214" t="s">
        <v>54</v>
      </c>
      <c r="G269" s="214" t="s">
        <v>114</v>
      </c>
      <c r="H269" s="215">
        <v>42765</v>
      </c>
      <c r="I269" s="215">
        <v>42765</v>
      </c>
      <c r="J269" s="210">
        <v>0</v>
      </c>
      <c r="K269" s="215">
        <v>42765</v>
      </c>
      <c r="L269" s="210">
        <v>0</v>
      </c>
      <c r="M269" s="214" t="s">
        <v>107</v>
      </c>
      <c r="N269" s="210" t="s">
        <v>107</v>
      </c>
      <c r="O269" s="214" t="s">
        <v>52</v>
      </c>
      <c r="P269" s="210" t="s">
        <v>52</v>
      </c>
      <c r="Q269" s="214"/>
      <c r="R269" s="210">
        <v>1</v>
      </c>
      <c r="S269" s="214" t="s">
        <v>111</v>
      </c>
      <c r="T269" s="214" t="s">
        <v>118</v>
      </c>
      <c r="U269" s="214"/>
    </row>
    <row r="270" spans="1:21" s="157" customFormat="1" x14ac:dyDescent="0.25">
      <c r="A270" s="214" t="s">
        <v>103</v>
      </c>
      <c r="B270" s="216">
        <v>9029</v>
      </c>
      <c r="C270" s="214" t="s">
        <v>46</v>
      </c>
      <c r="D270" s="214" t="s">
        <v>104</v>
      </c>
      <c r="E270" s="214" t="s">
        <v>122</v>
      </c>
      <c r="F270" s="214" t="s">
        <v>57</v>
      </c>
      <c r="G270" s="214" t="s">
        <v>114</v>
      </c>
      <c r="H270" s="215">
        <v>42765</v>
      </c>
      <c r="I270" s="215">
        <v>42765</v>
      </c>
      <c r="J270" s="210">
        <v>0</v>
      </c>
      <c r="K270" s="215">
        <v>42765</v>
      </c>
      <c r="L270" s="210">
        <v>0</v>
      </c>
      <c r="M270" s="214" t="s">
        <v>107</v>
      </c>
      <c r="N270" s="210" t="s">
        <v>107</v>
      </c>
      <c r="O270" s="214" t="s">
        <v>52</v>
      </c>
      <c r="P270" s="210" t="s">
        <v>52</v>
      </c>
      <c r="Q270" s="214"/>
      <c r="R270" s="210">
        <v>1</v>
      </c>
      <c r="S270" s="214" t="s">
        <v>111</v>
      </c>
      <c r="T270" s="214" t="s">
        <v>183</v>
      </c>
      <c r="U270" s="214"/>
    </row>
    <row r="271" spans="1:21" s="157" customFormat="1" x14ac:dyDescent="0.25">
      <c r="A271" s="214" t="s">
        <v>103</v>
      </c>
      <c r="B271" s="216">
        <v>9030</v>
      </c>
      <c r="C271" s="214" t="s">
        <v>46</v>
      </c>
      <c r="D271" s="214" t="s">
        <v>104</v>
      </c>
      <c r="E271" s="214" t="s">
        <v>153</v>
      </c>
      <c r="F271" s="214" t="s">
        <v>54</v>
      </c>
      <c r="G271" s="214" t="s">
        <v>114</v>
      </c>
      <c r="H271" s="215">
        <v>42765</v>
      </c>
      <c r="I271" s="215">
        <v>42765</v>
      </c>
      <c r="J271" s="210">
        <v>0</v>
      </c>
      <c r="K271" s="214" t="s">
        <v>52</v>
      </c>
      <c r="L271" s="210" t="s">
        <v>52</v>
      </c>
      <c r="M271" s="214" t="s">
        <v>107</v>
      </c>
      <c r="N271" s="210" t="s">
        <v>107</v>
      </c>
      <c r="O271" s="214" t="s">
        <v>52</v>
      </c>
      <c r="P271" s="210" t="s">
        <v>52</v>
      </c>
      <c r="Q271" s="214"/>
      <c r="R271" s="210">
        <v>1</v>
      </c>
      <c r="S271" s="214" t="s">
        <v>111</v>
      </c>
      <c r="T271" s="214" t="s">
        <v>154</v>
      </c>
      <c r="U271" s="214"/>
    </row>
    <row r="272" spans="1:21" s="157" customFormat="1" x14ac:dyDescent="0.25">
      <c r="A272" s="214" t="s">
        <v>103</v>
      </c>
      <c r="B272" s="216">
        <v>9031</v>
      </c>
      <c r="C272" s="214" t="s">
        <v>46</v>
      </c>
      <c r="D272" s="214" t="s">
        <v>104</v>
      </c>
      <c r="E272" s="214" t="s">
        <v>105</v>
      </c>
      <c r="F272" s="214" t="s">
        <v>57</v>
      </c>
      <c r="G272" s="214" t="s">
        <v>114</v>
      </c>
      <c r="H272" s="215">
        <v>42765</v>
      </c>
      <c r="I272" s="215">
        <v>42765</v>
      </c>
      <c r="J272" s="210">
        <v>0</v>
      </c>
      <c r="K272" s="215">
        <v>42765</v>
      </c>
      <c r="L272" s="210">
        <v>0</v>
      </c>
      <c r="M272" s="214" t="s">
        <v>107</v>
      </c>
      <c r="N272" s="210" t="s">
        <v>107</v>
      </c>
      <c r="O272" s="214" t="s">
        <v>52</v>
      </c>
      <c r="P272" s="210" t="s">
        <v>52</v>
      </c>
      <c r="Q272" s="214"/>
      <c r="R272" s="210">
        <v>1</v>
      </c>
      <c r="S272" s="214" t="s">
        <v>111</v>
      </c>
      <c r="T272" s="214" t="s">
        <v>118</v>
      </c>
      <c r="U272" s="214"/>
    </row>
    <row r="273" spans="1:21" s="157" customFormat="1" x14ac:dyDescent="0.25">
      <c r="A273" s="214" t="s">
        <v>103</v>
      </c>
      <c r="B273" s="216">
        <v>9032</v>
      </c>
      <c r="C273" s="214" t="s">
        <v>46</v>
      </c>
      <c r="D273" s="214" t="s">
        <v>104</v>
      </c>
      <c r="E273" s="214" t="s">
        <v>113</v>
      </c>
      <c r="F273" s="214" t="s">
        <v>57</v>
      </c>
      <c r="G273" s="214" t="s">
        <v>114</v>
      </c>
      <c r="H273" s="215">
        <v>42766</v>
      </c>
      <c r="I273" s="215">
        <v>42766</v>
      </c>
      <c r="J273" s="210">
        <v>0</v>
      </c>
      <c r="K273" s="215">
        <v>42766</v>
      </c>
      <c r="L273" s="210">
        <v>0</v>
      </c>
      <c r="M273" s="214" t="s">
        <v>107</v>
      </c>
      <c r="N273" s="210" t="s">
        <v>107</v>
      </c>
      <c r="O273" s="214" t="s">
        <v>52</v>
      </c>
      <c r="P273" s="210" t="s">
        <v>52</v>
      </c>
      <c r="Q273" s="214"/>
      <c r="R273" s="210">
        <v>0</v>
      </c>
      <c r="S273" s="214" t="s">
        <v>111</v>
      </c>
      <c r="T273" s="214" t="s">
        <v>115</v>
      </c>
      <c r="U273" s="214"/>
    </row>
    <row r="274" spans="1:21" s="157" customFormat="1" x14ac:dyDescent="0.25">
      <c r="A274" s="214" t="s">
        <v>103</v>
      </c>
      <c r="B274" s="216">
        <v>9033</v>
      </c>
      <c r="C274" s="214" t="s">
        <v>46</v>
      </c>
      <c r="D274" s="214" t="s">
        <v>104</v>
      </c>
      <c r="E274" s="214" t="s">
        <v>119</v>
      </c>
      <c r="F274" s="214" t="s">
        <v>57</v>
      </c>
      <c r="G274" s="214" t="s">
        <v>114</v>
      </c>
      <c r="H274" s="215">
        <v>42766</v>
      </c>
      <c r="I274" s="215">
        <v>42766</v>
      </c>
      <c r="J274" s="210">
        <v>0</v>
      </c>
      <c r="K274" s="215">
        <v>42766</v>
      </c>
      <c r="L274" s="210">
        <v>0</v>
      </c>
      <c r="M274" s="214" t="s">
        <v>107</v>
      </c>
      <c r="N274" s="210" t="s">
        <v>107</v>
      </c>
      <c r="O274" s="214" t="s">
        <v>52</v>
      </c>
      <c r="P274" s="210" t="s">
        <v>52</v>
      </c>
      <c r="Q274" s="214"/>
      <c r="R274" s="210">
        <v>0</v>
      </c>
      <c r="S274" s="214" t="s">
        <v>111</v>
      </c>
      <c r="T274" s="214" t="s">
        <v>120</v>
      </c>
      <c r="U274" s="214"/>
    </row>
    <row r="275" spans="1:21" s="157" customFormat="1" x14ac:dyDescent="0.25">
      <c r="A275" s="214" t="s">
        <v>103</v>
      </c>
      <c r="B275" s="216">
        <v>9034</v>
      </c>
      <c r="C275" s="214" t="s">
        <v>46</v>
      </c>
      <c r="D275" s="214" t="s">
        <v>104</v>
      </c>
      <c r="E275" s="214" t="s">
        <v>105</v>
      </c>
      <c r="F275" s="214" t="s">
        <v>57</v>
      </c>
      <c r="G275" s="214" t="s">
        <v>114</v>
      </c>
      <c r="H275" s="215">
        <v>42766</v>
      </c>
      <c r="I275" s="215">
        <v>42766</v>
      </c>
      <c r="J275" s="210">
        <v>0</v>
      </c>
      <c r="K275" s="215">
        <v>42766</v>
      </c>
      <c r="L275" s="210">
        <v>0</v>
      </c>
      <c r="M275" s="214" t="s">
        <v>107</v>
      </c>
      <c r="N275" s="210" t="s">
        <v>107</v>
      </c>
      <c r="O275" s="214" t="s">
        <v>52</v>
      </c>
      <c r="P275" s="210" t="s">
        <v>52</v>
      </c>
      <c r="Q275" s="214"/>
      <c r="R275" s="210">
        <v>0</v>
      </c>
      <c r="S275" s="214" t="s">
        <v>111</v>
      </c>
      <c r="T275" s="214" t="s">
        <v>109</v>
      </c>
      <c r="U275" s="214"/>
    </row>
    <row r="276" spans="1:21" s="157" customFormat="1" x14ac:dyDescent="0.25">
      <c r="A276" s="214" t="s">
        <v>103</v>
      </c>
      <c r="B276" s="216">
        <v>9035</v>
      </c>
      <c r="C276" s="214" t="s">
        <v>46</v>
      </c>
      <c r="D276" s="214" t="s">
        <v>104</v>
      </c>
      <c r="E276" s="214" t="s">
        <v>105</v>
      </c>
      <c r="F276" s="214" t="s">
        <v>57</v>
      </c>
      <c r="G276" s="214" t="s">
        <v>114</v>
      </c>
      <c r="H276" s="215">
        <v>42766</v>
      </c>
      <c r="I276" s="214" t="s">
        <v>52</v>
      </c>
      <c r="J276" s="210" t="s">
        <v>52</v>
      </c>
      <c r="K276" s="214" t="s">
        <v>52</v>
      </c>
      <c r="L276" s="210" t="s">
        <v>52</v>
      </c>
      <c r="M276" s="214" t="s">
        <v>107</v>
      </c>
      <c r="N276" s="210" t="s">
        <v>107</v>
      </c>
      <c r="O276" s="214" t="s">
        <v>52</v>
      </c>
      <c r="P276" s="210" t="s">
        <v>52</v>
      </c>
      <c r="Q276" s="214"/>
      <c r="R276" s="210">
        <v>0</v>
      </c>
      <c r="S276" s="214" t="s">
        <v>111</v>
      </c>
      <c r="T276" s="214" t="s">
        <v>109</v>
      </c>
      <c r="U276" s="214"/>
    </row>
    <row r="277" spans="1:21" s="157" customFormat="1" x14ac:dyDescent="0.25">
      <c r="A277" s="214" t="s">
        <v>103</v>
      </c>
      <c r="B277" s="216">
        <v>9036</v>
      </c>
      <c r="C277" s="214" t="s">
        <v>46</v>
      </c>
      <c r="D277" s="214" t="s">
        <v>104</v>
      </c>
      <c r="E277" s="214" t="s">
        <v>113</v>
      </c>
      <c r="F277" s="214" t="s">
        <v>57</v>
      </c>
      <c r="G277" s="214" t="s">
        <v>114</v>
      </c>
      <c r="H277" s="215">
        <v>42766</v>
      </c>
      <c r="I277" s="215">
        <v>42766</v>
      </c>
      <c r="J277" s="210">
        <v>0</v>
      </c>
      <c r="K277" s="215">
        <v>42766</v>
      </c>
      <c r="L277" s="210">
        <v>0</v>
      </c>
      <c r="M277" s="214" t="s">
        <v>107</v>
      </c>
      <c r="N277" s="210" t="s">
        <v>107</v>
      </c>
      <c r="O277" s="214" t="s">
        <v>52</v>
      </c>
      <c r="P277" s="210" t="s">
        <v>52</v>
      </c>
      <c r="Q277" s="214"/>
      <c r="R277" s="210">
        <v>0</v>
      </c>
      <c r="S277" s="214" t="s">
        <v>111</v>
      </c>
      <c r="T277" s="214" t="s">
        <v>128</v>
      </c>
      <c r="U277" s="214"/>
    </row>
    <row r="278" spans="1:21" s="157" customFormat="1" x14ac:dyDescent="0.25">
      <c r="A278" s="214" t="s">
        <v>103</v>
      </c>
      <c r="B278" s="216">
        <v>9037</v>
      </c>
      <c r="C278" s="214" t="s">
        <v>46</v>
      </c>
      <c r="D278" s="214" t="s">
        <v>104</v>
      </c>
      <c r="E278" s="214" t="s">
        <v>116</v>
      </c>
      <c r="F278" s="214" t="s">
        <v>57</v>
      </c>
      <c r="G278" s="214" t="s">
        <v>114</v>
      </c>
      <c r="H278" s="215">
        <v>42766</v>
      </c>
      <c r="I278" s="214" t="s">
        <v>52</v>
      </c>
      <c r="J278" s="210" t="s">
        <v>52</v>
      </c>
      <c r="K278" s="214" t="s">
        <v>52</v>
      </c>
      <c r="L278" s="210" t="s">
        <v>52</v>
      </c>
      <c r="M278" s="214" t="s">
        <v>107</v>
      </c>
      <c r="N278" s="210" t="s">
        <v>107</v>
      </c>
      <c r="O278" s="214" t="s">
        <v>52</v>
      </c>
      <c r="P278" s="210" t="s">
        <v>52</v>
      </c>
      <c r="Q278" s="214"/>
      <c r="R278" s="210">
        <v>0</v>
      </c>
      <c r="S278" s="214" t="s">
        <v>111</v>
      </c>
      <c r="T278" s="214" t="s">
        <v>117</v>
      </c>
      <c r="U278" s="214"/>
    </row>
    <row r="279" spans="1:21" s="157" customFormat="1" x14ac:dyDescent="0.25">
      <c r="A279" s="214" t="s">
        <v>51</v>
      </c>
      <c r="B279" s="210">
        <v>8673</v>
      </c>
      <c r="C279" s="214" t="s">
        <v>46</v>
      </c>
      <c r="D279" s="214"/>
      <c r="E279" s="214" t="s">
        <v>60</v>
      </c>
      <c r="F279" s="214" t="s">
        <v>54</v>
      </c>
      <c r="G279" s="214" t="s">
        <v>55</v>
      </c>
      <c r="H279" s="215">
        <v>42719</v>
      </c>
      <c r="I279" s="215">
        <v>42720</v>
      </c>
      <c r="J279" s="210">
        <v>1</v>
      </c>
      <c r="K279" s="215">
        <v>42720</v>
      </c>
      <c r="L279" s="210">
        <v>1</v>
      </c>
      <c r="M279" s="210"/>
      <c r="N279" s="210"/>
      <c r="O279" s="215">
        <v>42739</v>
      </c>
      <c r="P279" s="210">
        <v>20</v>
      </c>
      <c r="Q279" s="214" t="s">
        <v>56</v>
      </c>
      <c r="R279" s="210" t="s">
        <v>52</v>
      </c>
      <c r="S279" s="214"/>
      <c r="T279" s="214"/>
      <c r="U279" s="214" t="s">
        <v>77</v>
      </c>
    </row>
    <row r="280" spans="1:21" s="157" customFormat="1" x14ac:dyDescent="0.25">
      <c r="A280" s="214" t="s">
        <v>51</v>
      </c>
      <c r="B280" s="210">
        <v>8680</v>
      </c>
      <c r="C280" s="214" t="s">
        <v>46</v>
      </c>
      <c r="D280" s="214"/>
      <c r="E280" s="214" t="s">
        <v>53</v>
      </c>
      <c r="F280" s="214" t="s">
        <v>57</v>
      </c>
      <c r="G280" s="214" t="s">
        <v>55</v>
      </c>
      <c r="H280" s="215">
        <v>42723</v>
      </c>
      <c r="I280" s="215">
        <v>42723</v>
      </c>
      <c r="J280" s="210">
        <v>0</v>
      </c>
      <c r="K280" s="215">
        <v>42723</v>
      </c>
      <c r="L280" s="210">
        <v>0</v>
      </c>
      <c r="M280" s="210"/>
      <c r="N280" s="210"/>
      <c r="O280" s="215">
        <v>42739</v>
      </c>
      <c r="P280" s="210">
        <v>16</v>
      </c>
      <c r="Q280" s="214"/>
      <c r="R280" s="210" t="s">
        <v>52</v>
      </c>
      <c r="S280" s="214"/>
      <c r="T280" s="214"/>
      <c r="U280" s="214" t="s">
        <v>58</v>
      </c>
    </row>
    <row r="281" spans="1:21" s="157" customFormat="1" x14ac:dyDescent="0.25">
      <c r="A281" s="214" t="s">
        <v>51</v>
      </c>
      <c r="B281" s="210">
        <v>8681</v>
      </c>
      <c r="C281" s="214" t="s">
        <v>46</v>
      </c>
      <c r="D281" s="214"/>
      <c r="E281" s="214" t="s">
        <v>53</v>
      </c>
      <c r="F281" s="214" t="s">
        <v>57</v>
      </c>
      <c r="G281" s="214" t="s">
        <v>55</v>
      </c>
      <c r="H281" s="215">
        <v>42723</v>
      </c>
      <c r="I281" s="215">
        <v>42723</v>
      </c>
      <c r="J281" s="210">
        <v>0</v>
      </c>
      <c r="K281" s="215">
        <v>42723</v>
      </c>
      <c r="L281" s="210">
        <v>0</v>
      </c>
      <c r="M281" s="210"/>
      <c r="N281" s="210"/>
      <c r="O281" s="215">
        <v>42739</v>
      </c>
      <c r="P281" s="210">
        <v>16</v>
      </c>
      <c r="Q281" s="214"/>
      <c r="R281" s="210" t="s">
        <v>52</v>
      </c>
      <c r="S281" s="214"/>
      <c r="T281" s="214"/>
      <c r="U281" s="214" t="s">
        <v>58</v>
      </c>
    </row>
    <row r="282" spans="1:21" s="157" customFormat="1" x14ac:dyDescent="0.25">
      <c r="A282" s="214" t="s">
        <v>51</v>
      </c>
      <c r="B282" s="210">
        <v>8683</v>
      </c>
      <c r="C282" s="214" t="s">
        <v>46</v>
      </c>
      <c r="D282" s="214"/>
      <c r="E282" s="214" t="s">
        <v>59</v>
      </c>
      <c r="F282" s="214" t="s">
        <v>57</v>
      </c>
      <c r="G282" s="214" t="s">
        <v>55</v>
      </c>
      <c r="H282" s="215">
        <v>42724</v>
      </c>
      <c r="I282" s="215">
        <v>42725</v>
      </c>
      <c r="J282" s="210">
        <v>1</v>
      </c>
      <c r="K282" s="215">
        <v>42725</v>
      </c>
      <c r="L282" s="210">
        <v>1</v>
      </c>
      <c r="M282" s="210"/>
      <c r="N282" s="210"/>
      <c r="O282" s="215">
        <v>42738</v>
      </c>
      <c r="P282" s="210">
        <v>14</v>
      </c>
      <c r="Q282" s="214"/>
      <c r="R282" s="210" t="s">
        <v>52</v>
      </c>
      <c r="S282" s="214"/>
      <c r="T282" s="214"/>
      <c r="U282" s="214" t="s">
        <v>62</v>
      </c>
    </row>
    <row r="283" spans="1:21" s="157" customFormat="1" x14ac:dyDescent="0.25">
      <c r="A283" s="214" t="s">
        <v>51</v>
      </c>
      <c r="B283" s="210">
        <v>8684</v>
      </c>
      <c r="C283" s="214" t="s">
        <v>46</v>
      </c>
      <c r="D283" s="214"/>
      <c r="E283" s="214" t="s">
        <v>53</v>
      </c>
      <c r="F283" s="214" t="s">
        <v>57</v>
      </c>
      <c r="G283" s="214" t="s">
        <v>55</v>
      </c>
      <c r="H283" s="215">
        <v>42724</v>
      </c>
      <c r="I283" s="215">
        <v>42724</v>
      </c>
      <c r="J283" s="210">
        <v>0</v>
      </c>
      <c r="K283" s="215">
        <v>42724</v>
      </c>
      <c r="L283" s="210">
        <v>0</v>
      </c>
      <c r="M283" s="210"/>
      <c r="N283" s="210"/>
      <c r="O283" s="215">
        <v>42739</v>
      </c>
      <c r="P283" s="210">
        <v>15</v>
      </c>
      <c r="Q283" s="214"/>
      <c r="R283" s="210" t="s">
        <v>52</v>
      </c>
      <c r="S283" s="214"/>
      <c r="T283" s="214"/>
      <c r="U283" s="214" t="s">
        <v>78</v>
      </c>
    </row>
    <row r="284" spans="1:21" s="157" customFormat="1" x14ac:dyDescent="0.25">
      <c r="A284" s="214" t="s">
        <v>51</v>
      </c>
      <c r="B284" s="210">
        <v>8685</v>
      </c>
      <c r="C284" s="214" t="s">
        <v>46</v>
      </c>
      <c r="D284" s="214"/>
      <c r="E284" s="214" t="s">
        <v>66</v>
      </c>
      <c r="F284" s="214" t="s">
        <v>57</v>
      </c>
      <c r="G284" s="214" t="s">
        <v>55</v>
      </c>
      <c r="H284" s="215">
        <v>42724</v>
      </c>
      <c r="I284" s="215">
        <v>42724</v>
      </c>
      <c r="J284" s="210">
        <v>0</v>
      </c>
      <c r="K284" s="215">
        <v>42724</v>
      </c>
      <c r="L284" s="210">
        <v>0</v>
      </c>
      <c r="M284" s="210"/>
      <c r="N284" s="210"/>
      <c r="O284" s="215">
        <v>42741</v>
      </c>
      <c r="P284" s="210">
        <v>17</v>
      </c>
      <c r="Q284" s="214" t="s">
        <v>56</v>
      </c>
      <c r="R284" s="210" t="s">
        <v>52</v>
      </c>
      <c r="S284" s="214"/>
      <c r="T284" s="214"/>
      <c r="U284" s="214" t="s">
        <v>62</v>
      </c>
    </row>
    <row r="285" spans="1:21" s="157" customFormat="1" x14ac:dyDescent="0.25">
      <c r="A285" s="214" t="s">
        <v>51</v>
      </c>
      <c r="B285" s="210">
        <v>8689</v>
      </c>
      <c r="C285" s="214" t="s">
        <v>46</v>
      </c>
      <c r="D285" s="214"/>
      <c r="E285" s="214" t="s">
        <v>64</v>
      </c>
      <c r="F285" s="214" t="s">
        <v>54</v>
      </c>
      <c r="G285" s="214" t="s">
        <v>55</v>
      </c>
      <c r="H285" s="215">
        <v>42725</v>
      </c>
      <c r="I285" s="215">
        <v>42725</v>
      </c>
      <c r="J285" s="210">
        <v>0</v>
      </c>
      <c r="K285" s="215">
        <v>42725</v>
      </c>
      <c r="L285" s="210">
        <v>0</v>
      </c>
      <c r="M285" s="210"/>
      <c r="N285" s="210"/>
      <c r="O285" s="215">
        <v>42740</v>
      </c>
      <c r="P285" s="210">
        <v>15</v>
      </c>
      <c r="Q285" s="214"/>
      <c r="R285" s="210" t="s">
        <v>52</v>
      </c>
      <c r="S285" s="214"/>
      <c r="T285" s="214"/>
      <c r="U285" s="214" t="s">
        <v>58</v>
      </c>
    </row>
    <row r="286" spans="1:21" s="157" customFormat="1" x14ac:dyDescent="0.25">
      <c r="A286" s="214" t="s">
        <v>51</v>
      </c>
      <c r="B286" s="210">
        <v>8690</v>
      </c>
      <c r="C286" s="214" t="s">
        <v>46</v>
      </c>
      <c r="D286" s="214"/>
      <c r="E286" s="214" t="s">
        <v>60</v>
      </c>
      <c r="F286" s="214" t="s">
        <v>54</v>
      </c>
      <c r="G286" s="214" t="s">
        <v>55</v>
      </c>
      <c r="H286" s="215">
        <v>42725</v>
      </c>
      <c r="I286" s="215">
        <v>42725</v>
      </c>
      <c r="J286" s="210">
        <v>0</v>
      </c>
      <c r="K286" s="215">
        <v>42725</v>
      </c>
      <c r="L286" s="210">
        <v>0</v>
      </c>
      <c r="M286" s="210"/>
      <c r="N286" s="210"/>
      <c r="O286" s="215">
        <v>42760</v>
      </c>
      <c r="P286" s="210">
        <v>35</v>
      </c>
      <c r="Q286" s="214" t="s">
        <v>67</v>
      </c>
      <c r="R286" s="210" t="s">
        <v>52</v>
      </c>
      <c r="S286" s="214"/>
      <c r="T286" s="214"/>
      <c r="U286" s="214" t="s">
        <v>58</v>
      </c>
    </row>
    <row r="287" spans="1:21" s="157" customFormat="1" x14ac:dyDescent="0.25">
      <c r="A287" s="214" t="s">
        <v>51</v>
      </c>
      <c r="B287" s="210">
        <v>8692</v>
      </c>
      <c r="C287" s="214" t="s">
        <v>46</v>
      </c>
      <c r="D287" s="214"/>
      <c r="E287" s="214" t="s">
        <v>66</v>
      </c>
      <c r="F287" s="214" t="s">
        <v>57</v>
      </c>
      <c r="G287" s="214" t="s">
        <v>55</v>
      </c>
      <c r="H287" s="215">
        <v>42726</v>
      </c>
      <c r="I287" s="215">
        <v>42726</v>
      </c>
      <c r="J287" s="210">
        <v>0</v>
      </c>
      <c r="K287" s="215">
        <v>42726</v>
      </c>
      <c r="L287" s="210">
        <v>0</v>
      </c>
      <c r="M287" s="210"/>
      <c r="N287" s="210"/>
      <c r="O287" s="215">
        <v>42741</v>
      </c>
      <c r="P287" s="210">
        <v>15</v>
      </c>
      <c r="Q287" s="214"/>
      <c r="R287" s="210" t="s">
        <v>52</v>
      </c>
      <c r="S287" s="214"/>
      <c r="T287" s="214"/>
      <c r="U287" s="214" t="s">
        <v>58</v>
      </c>
    </row>
    <row r="288" spans="1:21" s="157" customFormat="1" x14ac:dyDescent="0.25">
      <c r="A288" s="214" t="s">
        <v>51</v>
      </c>
      <c r="B288" s="210">
        <v>8693</v>
      </c>
      <c r="C288" s="214" t="s">
        <v>46</v>
      </c>
      <c r="D288" s="214"/>
      <c r="E288" s="214" t="s">
        <v>66</v>
      </c>
      <c r="F288" s="214" t="s">
        <v>57</v>
      </c>
      <c r="G288" s="214" t="s">
        <v>55</v>
      </c>
      <c r="H288" s="215">
        <v>42726</v>
      </c>
      <c r="I288" s="215">
        <v>42726</v>
      </c>
      <c r="J288" s="210">
        <v>0</v>
      </c>
      <c r="K288" s="215">
        <v>42726</v>
      </c>
      <c r="L288" s="210">
        <v>0</v>
      </c>
      <c r="M288" s="210"/>
      <c r="N288" s="210"/>
      <c r="O288" s="215">
        <v>42741</v>
      </c>
      <c r="P288" s="210">
        <v>15</v>
      </c>
      <c r="Q288" s="214"/>
      <c r="R288" s="210" t="s">
        <v>52</v>
      </c>
      <c r="S288" s="214"/>
      <c r="T288" s="214"/>
      <c r="U288" s="214" t="s">
        <v>58</v>
      </c>
    </row>
    <row r="289" spans="1:21" s="157" customFormat="1" x14ac:dyDescent="0.25">
      <c r="A289" s="214" t="s">
        <v>51</v>
      </c>
      <c r="B289" s="210">
        <v>8697</v>
      </c>
      <c r="C289" s="214" t="s">
        <v>46</v>
      </c>
      <c r="D289" s="214"/>
      <c r="E289" s="214" t="s">
        <v>53</v>
      </c>
      <c r="F289" s="214" t="s">
        <v>57</v>
      </c>
      <c r="G289" s="214" t="s">
        <v>55</v>
      </c>
      <c r="H289" s="215">
        <v>42727</v>
      </c>
      <c r="I289" s="215">
        <v>42727</v>
      </c>
      <c r="J289" s="210">
        <v>0</v>
      </c>
      <c r="K289" s="215">
        <v>42727</v>
      </c>
      <c r="L289" s="210">
        <v>0</v>
      </c>
      <c r="M289" s="210"/>
      <c r="N289" s="210"/>
      <c r="O289" s="215">
        <v>42740</v>
      </c>
      <c r="P289" s="210">
        <v>13</v>
      </c>
      <c r="Q289" s="214" t="s">
        <v>56</v>
      </c>
      <c r="R289" s="210" t="s">
        <v>52</v>
      </c>
      <c r="S289" s="214"/>
      <c r="T289" s="214"/>
      <c r="U289" s="214" t="s">
        <v>58</v>
      </c>
    </row>
    <row r="290" spans="1:21" s="157" customFormat="1" x14ac:dyDescent="0.25">
      <c r="A290" s="214" t="s">
        <v>51</v>
      </c>
      <c r="B290" s="210">
        <v>8698</v>
      </c>
      <c r="C290" s="214" t="s">
        <v>46</v>
      </c>
      <c r="D290" s="214"/>
      <c r="E290" s="214" t="s">
        <v>59</v>
      </c>
      <c r="F290" s="214" t="s">
        <v>57</v>
      </c>
      <c r="G290" s="214" t="s">
        <v>55</v>
      </c>
      <c r="H290" s="215">
        <v>42731</v>
      </c>
      <c r="I290" s="215">
        <v>42731</v>
      </c>
      <c r="J290" s="210">
        <v>0</v>
      </c>
      <c r="K290" s="215">
        <v>42731</v>
      </c>
      <c r="L290" s="210">
        <v>0</v>
      </c>
      <c r="M290" s="210"/>
      <c r="N290" s="210"/>
      <c r="O290" s="215">
        <v>42738</v>
      </c>
      <c r="P290" s="210">
        <v>7</v>
      </c>
      <c r="Q290" s="214"/>
      <c r="R290" s="210" t="s">
        <v>52</v>
      </c>
      <c r="S290" s="214"/>
      <c r="T290" s="214"/>
      <c r="U290" s="214" t="s">
        <v>62</v>
      </c>
    </row>
    <row r="291" spans="1:21" s="157" customFormat="1" x14ac:dyDescent="0.25">
      <c r="A291" s="214" t="s">
        <v>51</v>
      </c>
      <c r="B291" s="210">
        <v>8699</v>
      </c>
      <c r="C291" s="214" t="s">
        <v>46</v>
      </c>
      <c r="D291" s="214"/>
      <c r="E291" s="214" t="s">
        <v>59</v>
      </c>
      <c r="F291" s="214" t="s">
        <v>57</v>
      </c>
      <c r="G291" s="214" t="s">
        <v>55</v>
      </c>
      <c r="H291" s="215">
        <v>42731</v>
      </c>
      <c r="I291" s="215">
        <v>42731</v>
      </c>
      <c r="J291" s="210">
        <v>0</v>
      </c>
      <c r="K291" s="215">
        <v>42731</v>
      </c>
      <c r="L291" s="210">
        <v>0</v>
      </c>
      <c r="M291" s="210"/>
      <c r="N291" s="210"/>
      <c r="O291" s="215">
        <v>42744</v>
      </c>
      <c r="P291" s="210">
        <v>13</v>
      </c>
      <c r="Q291" s="214"/>
      <c r="R291" s="210" t="s">
        <v>52</v>
      </c>
      <c r="S291" s="214"/>
      <c r="T291" s="214"/>
      <c r="U291" s="214" t="s">
        <v>62</v>
      </c>
    </row>
    <row r="292" spans="1:21" s="157" customFormat="1" x14ac:dyDescent="0.25">
      <c r="A292" s="214" t="s">
        <v>51</v>
      </c>
      <c r="B292" s="210">
        <v>8700</v>
      </c>
      <c r="C292" s="214" t="s">
        <v>46</v>
      </c>
      <c r="D292" s="214"/>
      <c r="E292" s="214" t="s">
        <v>60</v>
      </c>
      <c r="F292" s="214" t="s">
        <v>54</v>
      </c>
      <c r="G292" s="214" t="s">
        <v>55</v>
      </c>
      <c r="H292" s="215">
        <v>42732</v>
      </c>
      <c r="I292" s="215">
        <v>42733</v>
      </c>
      <c r="J292" s="210">
        <v>1</v>
      </c>
      <c r="K292" s="215">
        <v>42733</v>
      </c>
      <c r="L292" s="210">
        <v>1</v>
      </c>
      <c r="M292" s="210"/>
      <c r="N292" s="210"/>
      <c r="O292" s="215">
        <v>42744</v>
      </c>
      <c r="P292" s="210">
        <v>12</v>
      </c>
      <c r="Q292" s="214"/>
      <c r="R292" s="210" t="s">
        <v>52</v>
      </c>
      <c r="S292" s="214"/>
      <c r="T292" s="214"/>
      <c r="U292" s="214" t="s">
        <v>58</v>
      </c>
    </row>
    <row r="293" spans="1:21" s="157" customFormat="1" x14ac:dyDescent="0.25">
      <c r="A293" s="214" t="s">
        <v>51</v>
      </c>
      <c r="B293" s="210">
        <v>8701</v>
      </c>
      <c r="C293" s="214" t="s">
        <v>46</v>
      </c>
      <c r="D293" s="214"/>
      <c r="E293" s="214" t="s">
        <v>53</v>
      </c>
      <c r="F293" s="214" t="s">
        <v>57</v>
      </c>
      <c r="G293" s="214" t="s">
        <v>55</v>
      </c>
      <c r="H293" s="215">
        <v>42734</v>
      </c>
      <c r="I293" s="215">
        <v>42734</v>
      </c>
      <c r="J293" s="210">
        <v>0</v>
      </c>
      <c r="K293" s="215">
        <v>42734</v>
      </c>
      <c r="L293" s="210">
        <v>0</v>
      </c>
      <c r="M293" s="210"/>
      <c r="N293" s="210"/>
      <c r="O293" s="215">
        <v>42747</v>
      </c>
      <c r="P293" s="210">
        <v>13</v>
      </c>
      <c r="Q293" s="214"/>
      <c r="R293" s="210" t="s">
        <v>52</v>
      </c>
      <c r="S293" s="214"/>
      <c r="T293" s="214"/>
      <c r="U293" s="214" t="s">
        <v>58</v>
      </c>
    </row>
    <row r="294" spans="1:21" s="157" customFormat="1" x14ac:dyDescent="0.25">
      <c r="A294" s="214" t="s">
        <v>51</v>
      </c>
      <c r="B294" s="210">
        <v>8702</v>
      </c>
      <c r="C294" s="214" t="s">
        <v>46</v>
      </c>
      <c r="D294" s="214"/>
      <c r="E294" s="214" t="s">
        <v>60</v>
      </c>
      <c r="F294" s="214" t="s">
        <v>54</v>
      </c>
      <c r="G294" s="214" t="s">
        <v>55</v>
      </c>
      <c r="H294" s="215">
        <v>42734</v>
      </c>
      <c r="I294" s="215">
        <v>42734</v>
      </c>
      <c r="J294" s="210">
        <v>0</v>
      </c>
      <c r="K294" s="215">
        <v>42734</v>
      </c>
      <c r="L294" s="210">
        <v>0</v>
      </c>
      <c r="M294" s="210"/>
      <c r="N294" s="210"/>
      <c r="O294" s="215">
        <v>42746</v>
      </c>
      <c r="P294" s="210">
        <v>12</v>
      </c>
      <c r="Q294" s="214"/>
      <c r="R294" s="210" t="s">
        <v>52</v>
      </c>
      <c r="S294" s="214"/>
      <c r="T294" s="214"/>
      <c r="U294" s="214" t="s">
        <v>58</v>
      </c>
    </row>
    <row r="295" spans="1:21" s="157" customFormat="1" x14ac:dyDescent="0.25">
      <c r="A295" s="214" t="s">
        <v>51</v>
      </c>
      <c r="B295" s="210">
        <v>8703</v>
      </c>
      <c r="C295" s="214" t="s">
        <v>46</v>
      </c>
      <c r="D295" s="214"/>
      <c r="E295" s="214" t="s">
        <v>53</v>
      </c>
      <c r="F295" s="214" t="s">
        <v>57</v>
      </c>
      <c r="G295" s="214" t="s">
        <v>55</v>
      </c>
      <c r="H295" s="215">
        <v>42734</v>
      </c>
      <c r="I295" s="215">
        <v>42734</v>
      </c>
      <c r="J295" s="210">
        <v>0</v>
      </c>
      <c r="K295" s="215">
        <v>42734</v>
      </c>
      <c r="L295" s="210">
        <v>0</v>
      </c>
      <c r="M295" s="210"/>
      <c r="N295" s="210"/>
      <c r="O295" s="215">
        <v>42747</v>
      </c>
      <c r="P295" s="210">
        <v>13</v>
      </c>
      <c r="Q295" s="214"/>
      <c r="R295" s="210" t="s">
        <v>52</v>
      </c>
      <c r="S295" s="214"/>
      <c r="T295" s="214"/>
      <c r="U295" s="214" t="s">
        <v>58</v>
      </c>
    </row>
    <row r="296" spans="1:21" s="157" customFormat="1" x14ac:dyDescent="0.25">
      <c r="A296" s="214" t="s">
        <v>51</v>
      </c>
      <c r="B296" s="210">
        <v>8704</v>
      </c>
      <c r="C296" s="214" t="s">
        <v>46</v>
      </c>
      <c r="D296" s="214"/>
      <c r="E296" s="214" t="s">
        <v>53</v>
      </c>
      <c r="F296" s="214" t="s">
        <v>57</v>
      </c>
      <c r="G296" s="214" t="s">
        <v>55</v>
      </c>
      <c r="H296" s="215">
        <v>42734</v>
      </c>
      <c r="I296" s="215">
        <v>42734</v>
      </c>
      <c r="J296" s="210">
        <v>0</v>
      </c>
      <c r="K296" s="215">
        <v>42734</v>
      </c>
      <c r="L296" s="210">
        <v>0</v>
      </c>
      <c r="M296" s="210"/>
      <c r="N296" s="210"/>
      <c r="O296" s="215">
        <v>42741</v>
      </c>
      <c r="P296" s="210">
        <v>7</v>
      </c>
      <c r="Q296" s="214"/>
      <c r="R296" s="210" t="s">
        <v>52</v>
      </c>
      <c r="S296" s="214"/>
      <c r="T296" s="214"/>
      <c r="U296" s="214" t="s">
        <v>62</v>
      </c>
    </row>
    <row r="297" spans="1:21" s="157" customFormat="1" x14ac:dyDescent="0.25">
      <c r="A297" s="214" t="s">
        <v>51</v>
      </c>
      <c r="B297" s="210">
        <v>8822</v>
      </c>
      <c r="C297" s="214" t="s">
        <v>46</v>
      </c>
      <c r="D297" s="214"/>
      <c r="E297" s="214" t="s">
        <v>60</v>
      </c>
      <c r="F297" s="214" t="s">
        <v>57</v>
      </c>
      <c r="G297" s="214" t="s">
        <v>55</v>
      </c>
      <c r="H297" s="215">
        <v>42724</v>
      </c>
      <c r="I297" s="215">
        <v>42738</v>
      </c>
      <c r="J297" s="210">
        <v>14</v>
      </c>
      <c r="K297" s="215">
        <v>42738</v>
      </c>
      <c r="L297" s="210">
        <v>14</v>
      </c>
      <c r="M297" s="210"/>
      <c r="N297" s="210"/>
      <c r="O297" s="215">
        <v>42738</v>
      </c>
      <c r="P297" s="210">
        <v>14</v>
      </c>
      <c r="Q297" s="214"/>
      <c r="R297" s="210" t="s">
        <v>52</v>
      </c>
      <c r="S297" s="214"/>
      <c r="T297" s="214"/>
      <c r="U297" s="214" t="s">
        <v>75</v>
      </c>
    </row>
    <row r="298" spans="1:21" s="157" customFormat="1" x14ac:dyDescent="0.25">
      <c r="A298" s="214" t="s">
        <v>51</v>
      </c>
      <c r="B298" s="210">
        <v>8823</v>
      </c>
      <c r="C298" s="214" t="s">
        <v>46</v>
      </c>
      <c r="D298" s="214"/>
      <c r="E298" s="214" t="s">
        <v>53</v>
      </c>
      <c r="F298" s="214" t="s">
        <v>57</v>
      </c>
      <c r="G298" s="214" t="s">
        <v>55</v>
      </c>
      <c r="H298" s="215">
        <v>42726</v>
      </c>
      <c r="I298" s="215">
        <v>42744</v>
      </c>
      <c r="J298" s="210">
        <v>18</v>
      </c>
      <c r="K298" s="215">
        <v>42726</v>
      </c>
      <c r="L298" s="210">
        <v>0</v>
      </c>
      <c r="M298" s="210"/>
      <c r="N298" s="210"/>
      <c r="O298" s="215">
        <v>42745</v>
      </c>
      <c r="P298" s="210">
        <v>19</v>
      </c>
      <c r="Q298" s="214" t="s">
        <v>79</v>
      </c>
      <c r="R298" s="210" t="s">
        <v>52</v>
      </c>
      <c r="S298" s="214"/>
      <c r="T298" s="214"/>
      <c r="U298" s="214" t="s">
        <v>75</v>
      </c>
    </row>
    <row r="299" spans="1:21" s="157" customFormat="1" x14ac:dyDescent="0.25">
      <c r="A299" s="214" t="s">
        <v>51</v>
      </c>
      <c r="B299" s="210">
        <v>8824</v>
      </c>
      <c r="C299" s="214" t="s">
        <v>46</v>
      </c>
      <c r="D299" s="214"/>
      <c r="E299" s="214" t="s">
        <v>60</v>
      </c>
      <c r="F299" s="214" t="s">
        <v>54</v>
      </c>
      <c r="G299" s="214" t="s">
        <v>55</v>
      </c>
      <c r="H299" s="215">
        <v>42733</v>
      </c>
      <c r="I299" s="215">
        <v>42734</v>
      </c>
      <c r="J299" s="210">
        <v>1</v>
      </c>
      <c r="K299" s="215">
        <v>42734</v>
      </c>
      <c r="L299" s="210">
        <v>1</v>
      </c>
      <c r="M299" s="210"/>
      <c r="N299" s="210"/>
      <c r="O299" s="215">
        <v>42740</v>
      </c>
      <c r="P299" s="210">
        <v>7</v>
      </c>
      <c r="Q299" s="214"/>
      <c r="R299" s="210" t="s">
        <v>52</v>
      </c>
      <c r="S299" s="214"/>
      <c r="T299" s="214"/>
      <c r="U299" s="214" t="s">
        <v>58</v>
      </c>
    </row>
    <row r="300" spans="1:21" s="157" customFormat="1" x14ac:dyDescent="0.25">
      <c r="A300" s="214" t="s">
        <v>51</v>
      </c>
      <c r="B300" s="216">
        <v>9038</v>
      </c>
      <c r="C300" s="214" t="s">
        <v>81</v>
      </c>
      <c r="D300" s="214"/>
      <c r="E300" s="214" t="s">
        <v>61</v>
      </c>
      <c r="F300" s="214" t="s">
        <v>57</v>
      </c>
      <c r="G300" s="214" t="s">
        <v>82</v>
      </c>
      <c r="H300" s="215">
        <v>42740</v>
      </c>
      <c r="I300" s="215">
        <v>42740</v>
      </c>
      <c r="J300" s="210">
        <v>0</v>
      </c>
      <c r="K300" s="215">
        <v>42740</v>
      </c>
      <c r="L300" s="210">
        <v>0</v>
      </c>
      <c r="M300" s="210"/>
      <c r="N300" s="210"/>
      <c r="O300" s="215">
        <v>42375</v>
      </c>
      <c r="P300" s="210">
        <v>3</v>
      </c>
      <c r="Q300" s="214"/>
      <c r="R300" s="210" t="s">
        <v>52</v>
      </c>
      <c r="S300" s="214"/>
      <c r="T300" s="214"/>
      <c r="U300" s="214" t="s">
        <v>83</v>
      </c>
    </row>
    <row r="301" spans="1:21" s="157" customFormat="1" x14ac:dyDescent="0.25">
      <c r="A301" s="214" t="s">
        <v>51</v>
      </c>
      <c r="B301" s="216">
        <v>9039</v>
      </c>
      <c r="C301" s="214" t="s">
        <v>46</v>
      </c>
      <c r="D301" s="214"/>
      <c r="E301" s="214" t="s">
        <v>74</v>
      </c>
      <c r="F301" s="214" t="s">
        <v>54</v>
      </c>
      <c r="G301" s="214" t="s">
        <v>55</v>
      </c>
      <c r="H301" s="215">
        <v>42738</v>
      </c>
      <c r="I301" s="215">
        <v>42739</v>
      </c>
      <c r="J301" s="210">
        <v>1</v>
      </c>
      <c r="K301" s="215">
        <v>42740</v>
      </c>
      <c r="L301" s="210">
        <v>2</v>
      </c>
      <c r="M301" s="210"/>
      <c r="N301" s="210"/>
      <c r="O301" s="215">
        <v>42755</v>
      </c>
      <c r="P301" s="210">
        <v>17</v>
      </c>
      <c r="Q301" s="214" t="s">
        <v>56</v>
      </c>
      <c r="R301" s="210" t="s">
        <v>52</v>
      </c>
      <c r="S301" s="214"/>
      <c r="T301" s="214"/>
      <c r="U301" s="214" t="s">
        <v>62</v>
      </c>
    </row>
    <row r="302" spans="1:21" s="157" customFormat="1" x14ac:dyDescent="0.25">
      <c r="A302" s="214" t="s">
        <v>51</v>
      </c>
      <c r="B302" s="216">
        <v>9040</v>
      </c>
      <c r="C302" s="214" t="s">
        <v>46</v>
      </c>
      <c r="D302" s="214"/>
      <c r="E302" s="214" t="s">
        <v>71</v>
      </c>
      <c r="F302" s="214" t="s">
        <v>54</v>
      </c>
      <c r="G302" s="214" t="s">
        <v>55</v>
      </c>
      <c r="H302" s="215">
        <v>42738</v>
      </c>
      <c r="I302" s="215">
        <v>42738</v>
      </c>
      <c r="J302" s="210">
        <v>0</v>
      </c>
      <c r="K302" s="215">
        <v>42738</v>
      </c>
      <c r="L302" s="210">
        <v>0</v>
      </c>
      <c r="M302" s="210"/>
      <c r="N302" s="210"/>
      <c r="O302" s="215">
        <v>42741</v>
      </c>
      <c r="P302" s="210">
        <v>3</v>
      </c>
      <c r="Q302" s="214"/>
      <c r="R302" s="210" t="s">
        <v>52</v>
      </c>
      <c r="S302" s="214"/>
      <c r="T302" s="214"/>
      <c r="U302" s="214" t="s">
        <v>58</v>
      </c>
    </row>
    <row r="303" spans="1:21" s="157" customFormat="1" x14ac:dyDescent="0.25">
      <c r="A303" s="214" t="s">
        <v>51</v>
      </c>
      <c r="B303" s="216">
        <v>9041</v>
      </c>
      <c r="C303" s="214" t="s">
        <v>46</v>
      </c>
      <c r="D303" s="214"/>
      <c r="E303" s="214" t="s">
        <v>71</v>
      </c>
      <c r="F303" s="214" t="s">
        <v>54</v>
      </c>
      <c r="G303" s="214" t="s">
        <v>55</v>
      </c>
      <c r="H303" s="215">
        <v>42738</v>
      </c>
      <c r="I303" s="215">
        <v>42739</v>
      </c>
      <c r="J303" s="210">
        <v>1</v>
      </c>
      <c r="K303" s="215">
        <v>42739</v>
      </c>
      <c r="L303" s="210">
        <v>1</v>
      </c>
      <c r="M303" s="210"/>
      <c r="N303" s="210"/>
      <c r="O303" s="215">
        <v>42744</v>
      </c>
      <c r="P303" s="210">
        <v>6</v>
      </c>
      <c r="Q303" s="214"/>
      <c r="R303" s="210" t="s">
        <v>52</v>
      </c>
      <c r="S303" s="214"/>
      <c r="T303" s="214"/>
      <c r="U303" s="214" t="s">
        <v>58</v>
      </c>
    </row>
    <row r="304" spans="1:21" s="157" customFormat="1" x14ac:dyDescent="0.25">
      <c r="A304" s="214" t="s">
        <v>51</v>
      </c>
      <c r="B304" s="216">
        <v>9042</v>
      </c>
      <c r="C304" s="214" t="s">
        <v>46</v>
      </c>
      <c r="D304" s="214"/>
      <c r="E304" s="214" t="s">
        <v>60</v>
      </c>
      <c r="F304" s="214" t="s">
        <v>57</v>
      </c>
      <c r="G304" s="214" t="s">
        <v>55</v>
      </c>
      <c r="H304" s="215">
        <v>42738</v>
      </c>
      <c r="I304" s="215">
        <v>42738</v>
      </c>
      <c r="J304" s="210">
        <v>0</v>
      </c>
      <c r="K304" s="215">
        <v>42740</v>
      </c>
      <c r="L304" s="210">
        <v>2</v>
      </c>
      <c r="M304" s="210"/>
      <c r="N304" s="210"/>
      <c r="O304" s="215">
        <v>42746</v>
      </c>
      <c r="P304" s="210">
        <v>8</v>
      </c>
      <c r="Q304" s="214"/>
      <c r="R304" s="210" t="s">
        <v>52</v>
      </c>
      <c r="S304" s="214"/>
      <c r="T304" s="214"/>
      <c r="U304" s="214" t="s">
        <v>58</v>
      </c>
    </row>
    <row r="305" spans="1:21" s="157" customFormat="1" x14ac:dyDescent="0.25">
      <c r="A305" s="214" t="s">
        <v>51</v>
      </c>
      <c r="B305" s="216">
        <v>9043</v>
      </c>
      <c r="C305" s="214" t="s">
        <v>46</v>
      </c>
      <c r="D305" s="214"/>
      <c r="E305" s="214" t="s">
        <v>64</v>
      </c>
      <c r="F305" s="214" t="s">
        <v>54</v>
      </c>
      <c r="G305" s="214" t="s">
        <v>55</v>
      </c>
      <c r="H305" s="215">
        <v>42739</v>
      </c>
      <c r="I305" s="215">
        <v>42739</v>
      </c>
      <c r="J305" s="210">
        <v>0</v>
      </c>
      <c r="K305" s="215">
        <v>42739</v>
      </c>
      <c r="L305" s="210">
        <v>0</v>
      </c>
      <c r="M305" s="210"/>
      <c r="N305" s="210"/>
      <c r="O305" s="215">
        <v>42748</v>
      </c>
      <c r="P305" s="210">
        <v>9</v>
      </c>
      <c r="Q305" s="214"/>
      <c r="R305" s="210" t="s">
        <v>52</v>
      </c>
      <c r="S305" s="214"/>
      <c r="T305" s="214"/>
      <c r="U305" s="214" t="s">
        <v>62</v>
      </c>
    </row>
    <row r="306" spans="1:21" s="157" customFormat="1" x14ac:dyDescent="0.25">
      <c r="A306" s="214" t="s">
        <v>51</v>
      </c>
      <c r="B306" s="216">
        <v>9044</v>
      </c>
      <c r="C306" s="214" t="s">
        <v>46</v>
      </c>
      <c r="D306" s="214"/>
      <c r="E306" s="214" t="s">
        <v>60</v>
      </c>
      <c r="F306" s="214" t="s">
        <v>57</v>
      </c>
      <c r="G306" s="214" t="s">
        <v>55</v>
      </c>
      <c r="H306" s="215">
        <v>42739</v>
      </c>
      <c r="I306" s="215">
        <v>42739</v>
      </c>
      <c r="J306" s="210">
        <v>0</v>
      </c>
      <c r="K306" s="215">
        <v>42739</v>
      </c>
      <c r="L306" s="210">
        <v>0</v>
      </c>
      <c r="M306" s="210"/>
      <c r="N306" s="210"/>
      <c r="O306" s="215">
        <v>42746</v>
      </c>
      <c r="P306" s="210">
        <v>7</v>
      </c>
      <c r="Q306" s="214"/>
      <c r="R306" s="210" t="s">
        <v>52</v>
      </c>
      <c r="S306" s="214"/>
      <c r="T306" s="214"/>
      <c r="U306" s="214" t="s">
        <v>58</v>
      </c>
    </row>
    <row r="307" spans="1:21" s="157" customFormat="1" x14ac:dyDescent="0.25">
      <c r="A307" s="214" t="s">
        <v>51</v>
      </c>
      <c r="B307" s="216">
        <v>9045</v>
      </c>
      <c r="C307" s="214" t="s">
        <v>46</v>
      </c>
      <c r="D307" s="214"/>
      <c r="E307" s="214" t="s">
        <v>53</v>
      </c>
      <c r="F307" s="214" t="s">
        <v>54</v>
      </c>
      <c r="G307" s="214" t="s">
        <v>55</v>
      </c>
      <c r="H307" s="215">
        <v>42739</v>
      </c>
      <c r="I307" s="215">
        <v>42739</v>
      </c>
      <c r="J307" s="210">
        <v>0</v>
      </c>
      <c r="K307" s="215">
        <v>42740</v>
      </c>
      <c r="L307" s="210">
        <v>1</v>
      </c>
      <c r="M307" s="210"/>
      <c r="N307" s="210"/>
      <c r="O307" s="215">
        <v>42754</v>
      </c>
      <c r="P307" s="210">
        <v>15</v>
      </c>
      <c r="Q307" s="214" t="s">
        <v>56</v>
      </c>
      <c r="R307" s="210" t="s">
        <v>52</v>
      </c>
      <c r="S307" s="214"/>
      <c r="T307" s="214"/>
      <c r="U307" s="214" t="s">
        <v>62</v>
      </c>
    </row>
    <row r="308" spans="1:21" s="157" customFormat="1" x14ac:dyDescent="0.25">
      <c r="A308" s="214" t="s">
        <v>51</v>
      </c>
      <c r="B308" s="216">
        <v>9046</v>
      </c>
      <c r="C308" s="214" t="s">
        <v>46</v>
      </c>
      <c r="D308" s="214"/>
      <c r="E308" s="214" t="s">
        <v>74</v>
      </c>
      <c r="F308" s="214" t="s">
        <v>57</v>
      </c>
      <c r="G308" s="214" t="s">
        <v>55</v>
      </c>
      <c r="H308" s="215">
        <v>42739</v>
      </c>
      <c r="I308" s="215">
        <v>42740</v>
      </c>
      <c r="J308" s="210">
        <v>1</v>
      </c>
      <c r="K308" s="215">
        <v>42740</v>
      </c>
      <c r="L308" s="210">
        <v>1</v>
      </c>
      <c r="M308" s="210"/>
      <c r="N308" s="210"/>
      <c r="O308" s="215">
        <v>42755</v>
      </c>
      <c r="P308" s="210">
        <v>16</v>
      </c>
      <c r="Q308" s="214"/>
      <c r="R308" s="210" t="s">
        <v>52</v>
      </c>
      <c r="S308" s="214"/>
      <c r="T308" s="214"/>
      <c r="U308" s="214" t="s">
        <v>58</v>
      </c>
    </row>
    <row r="309" spans="1:21" s="157" customFormat="1" x14ac:dyDescent="0.25">
      <c r="A309" s="214" t="s">
        <v>51</v>
      </c>
      <c r="B309" s="216">
        <v>9047</v>
      </c>
      <c r="C309" s="214" t="s">
        <v>81</v>
      </c>
      <c r="D309" s="214"/>
      <c r="E309" s="214" t="s">
        <v>60</v>
      </c>
      <c r="F309" s="214" t="s">
        <v>54</v>
      </c>
      <c r="G309" s="214" t="s">
        <v>82</v>
      </c>
      <c r="H309" s="215">
        <v>42739</v>
      </c>
      <c r="I309" s="215">
        <v>42739</v>
      </c>
      <c r="J309" s="210">
        <v>0</v>
      </c>
      <c r="K309" s="215">
        <v>42739</v>
      </c>
      <c r="L309" s="210">
        <v>0</v>
      </c>
      <c r="M309" s="210"/>
      <c r="N309" s="210"/>
      <c r="O309" s="215">
        <v>42744</v>
      </c>
      <c r="P309" s="210">
        <v>5</v>
      </c>
      <c r="Q309" s="214"/>
      <c r="R309" s="210" t="s">
        <v>52</v>
      </c>
      <c r="S309" s="214"/>
      <c r="T309" s="214"/>
      <c r="U309" s="214" t="s">
        <v>62</v>
      </c>
    </row>
    <row r="310" spans="1:21" s="157" customFormat="1" x14ac:dyDescent="0.25">
      <c r="A310" s="214" t="s">
        <v>51</v>
      </c>
      <c r="B310" s="216">
        <v>9048</v>
      </c>
      <c r="C310" s="214" t="s">
        <v>46</v>
      </c>
      <c r="D310" s="214"/>
      <c r="E310" s="214" t="s">
        <v>53</v>
      </c>
      <c r="F310" s="214" t="s">
        <v>54</v>
      </c>
      <c r="G310" s="214" t="s">
        <v>55</v>
      </c>
      <c r="H310" s="215">
        <v>42740</v>
      </c>
      <c r="I310" s="215">
        <v>42740</v>
      </c>
      <c r="J310" s="210">
        <v>0</v>
      </c>
      <c r="K310" s="215">
        <v>42740</v>
      </c>
      <c r="L310" s="210">
        <v>0</v>
      </c>
      <c r="M310" s="210"/>
      <c r="N310" s="210"/>
      <c r="O310" s="215">
        <v>42754</v>
      </c>
      <c r="P310" s="210">
        <v>14</v>
      </c>
      <c r="Q310" s="214"/>
      <c r="R310" s="210" t="s">
        <v>52</v>
      </c>
      <c r="S310" s="214"/>
      <c r="T310" s="214"/>
      <c r="U310" s="214" t="s">
        <v>62</v>
      </c>
    </row>
    <row r="311" spans="1:21" s="157" customFormat="1" x14ac:dyDescent="0.25">
      <c r="A311" s="214" t="s">
        <v>51</v>
      </c>
      <c r="B311" s="216">
        <v>9049</v>
      </c>
      <c r="C311" s="214" t="s">
        <v>46</v>
      </c>
      <c r="D311" s="214"/>
      <c r="E311" s="214" t="s">
        <v>61</v>
      </c>
      <c r="F311" s="214" t="s">
        <v>57</v>
      </c>
      <c r="G311" s="214" t="s">
        <v>55</v>
      </c>
      <c r="H311" s="215">
        <v>42741</v>
      </c>
      <c r="I311" s="215">
        <v>42741</v>
      </c>
      <c r="J311" s="210">
        <v>0</v>
      </c>
      <c r="K311" s="215">
        <v>42741</v>
      </c>
      <c r="L311" s="210">
        <v>0</v>
      </c>
      <c r="M311" s="210"/>
      <c r="N311" s="210"/>
      <c r="O311" s="215">
        <v>42746</v>
      </c>
      <c r="P311" s="210">
        <v>5</v>
      </c>
      <c r="Q311" s="214"/>
      <c r="R311" s="210" t="s">
        <v>52</v>
      </c>
      <c r="S311" s="214"/>
      <c r="T311" s="214"/>
      <c r="U311" s="214" t="s">
        <v>58</v>
      </c>
    </row>
    <row r="312" spans="1:21" s="157" customFormat="1" x14ac:dyDescent="0.25">
      <c r="A312" s="214" t="s">
        <v>51</v>
      </c>
      <c r="B312" s="216">
        <v>9050</v>
      </c>
      <c r="C312" s="214" t="s">
        <v>46</v>
      </c>
      <c r="D312" s="214"/>
      <c r="E312" s="214" t="s">
        <v>60</v>
      </c>
      <c r="F312" s="214" t="s">
        <v>54</v>
      </c>
      <c r="G312" s="214" t="s">
        <v>55</v>
      </c>
      <c r="H312" s="215">
        <v>42744</v>
      </c>
      <c r="I312" s="215">
        <v>42745</v>
      </c>
      <c r="J312" s="210">
        <v>1</v>
      </c>
      <c r="K312" s="215">
        <v>42745</v>
      </c>
      <c r="L312" s="210">
        <v>1</v>
      </c>
      <c r="M312" s="210"/>
      <c r="N312" s="210"/>
      <c r="O312" s="215">
        <v>42752</v>
      </c>
      <c r="P312" s="210">
        <v>8</v>
      </c>
      <c r="Q312" s="214"/>
      <c r="R312" s="210" t="s">
        <v>52</v>
      </c>
      <c r="S312" s="214"/>
      <c r="T312" s="214"/>
      <c r="U312" s="214" t="s">
        <v>62</v>
      </c>
    </row>
    <row r="313" spans="1:21" s="157" customFormat="1" x14ac:dyDescent="0.25">
      <c r="A313" s="214" t="s">
        <v>51</v>
      </c>
      <c r="B313" s="216">
        <v>9051</v>
      </c>
      <c r="C313" s="214" t="s">
        <v>46</v>
      </c>
      <c r="D313" s="214"/>
      <c r="E313" s="214" t="s">
        <v>66</v>
      </c>
      <c r="F313" s="214" t="s">
        <v>57</v>
      </c>
      <c r="G313" s="214" t="s">
        <v>55</v>
      </c>
      <c r="H313" s="215">
        <v>42744</v>
      </c>
      <c r="I313" s="215">
        <v>42745</v>
      </c>
      <c r="J313" s="210">
        <v>1</v>
      </c>
      <c r="K313" s="215">
        <v>42745</v>
      </c>
      <c r="L313" s="210">
        <v>1</v>
      </c>
      <c r="M313" s="210"/>
      <c r="N313" s="210"/>
      <c r="O313" s="215">
        <v>42754</v>
      </c>
      <c r="P313" s="210">
        <v>10</v>
      </c>
      <c r="Q313" s="214" t="s">
        <v>56</v>
      </c>
      <c r="R313" s="210" t="s">
        <v>52</v>
      </c>
      <c r="S313" s="214"/>
      <c r="T313" s="214"/>
      <c r="U313" s="214" t="s">
        <v>58</v>
      </c>
    </row>
    <row r="314" spans="1:21" s="157" customFormat="1" x14ac:dyDescent="0.25">
      <c r="A314" s="214" t="s">
        <v>51</v>
      </c>
      <c r="B314" s="216">
        <v>9052</v>
      </c>
      <c r="C314" s="214" t="s">
        <v>46</v>
      </c>
      <c r="D314" s="214"/>
      <c r="E314" s="214" t="s">
        <v>76</v>
      </c>
      <c r="F314" s="214" t="s">
        <v>54</v>
      </c>
      <c r="G314" s="214" t="s">
        <v>55</v>
      </c>
      <c r="H314" s="215">
        <v>42744</v>
      </c>
      <c r="I314" s="215">
        <v>42745</v>
      </c>
      <c r="J314" s="210">
        <v>1</v>
      </c>
      <c r="K314" s="215">
        <v>42745</v>
      </c>
      <c r="L314" s="210">
        <v>1</v>
      </c>
      <c r="M314" s="210"/>
      <c r="N314" s="210"/>
      <c r="O314" s="215">
        <v>42754</v>
      </c>
      <c r="P314" s="210">
        <v>10</v>
      </c>
      <c r="Q314" s="214"/>
      <c r="R314" s="210" t="s">
        <v>52</v>
      </c>
      <c r="S314" s="214"/>
      <c r="T314" s="214"/>
      <c r="U314" s="214" t="s">
        <v>62</v>
      </c>
    </row>
    <row r="315" spans="1:21" s="157" customFormat="1" x14ac:dyDescent="0.25">
      <c r="A315" s="214" t="s">
        <v>51</v>
      </c>
      <c r="B315" s="216">
        <v>9053</v>
      </c>
      <c r="C315" s="214" t="s">
        <v>46</v>
      </c>
      <c r="D315" s="214"/>
      <c r="E315" s="214" t="s">
        <v>74</v>
      </c>
      <c r="F315" s="214" t="s">
        <v>54</v>
      </c>
      <c r="G315" s="214" t="s">
        <v>55</v>
      </c>
      <c r="H315" s="215">
        <v>42744</v>
      </c>
      <c r="I315" s="215">
        <v>42744</v>
      </c>
      <c r="J315" s="210">
        <v>0</v>
      </c>
      <c r="K315" s="215">
        <v>42744</v>
      </c>
      <c r="L315" s="210">
        <v>0</v>
      </c>
      <c r="M315" s="210"/>
      <c r="N315" s="210"/>
      <c r="O315" s="215">
        <v>42748</v>
      </c>
      <c r="P315" s="210">
        <v>4</v>
      </c>
      <c r="Q315" s="214"/>
      <c r="R315" s="210" t="s">
        <v>52</v>
      </c>
      <c r="S315" s="214"/>
      <c r="T315" s="214"/>
      <c r="U315" s="214" t="s">
        <v>58</v>
      </c>
    </row>
    <row r="316" spans="1:21" s="157" customFormat="1" x14ac:dyDescent="0.25">
      <c r="A316" s="214" t="s">
        <v>51</v>
      </c>
      <c r="B316" s="216">
        <v>9054</v>
      </c>
      <c r="C316" s="214" t="s">
        <v>46</v>
      </c>
      <c r="D316" s="214"/>
      <c r="E316" s="214" t="s">
        <v>60</v>
      </c>
      <c r="F316" s="214" t="s">
        <v>54</v>
      </c>
      <c r="G316" s="214" t="s">
        <v>55</v>
      </c>
      <c r="H316" s="215">
        <v>42744</v>
      </c>
      <c r="I316" s="215">
        <v>42745</v>
      </c>
      <c r="J316" s="210">
        <v>1</v>
      </c>
      <c r="K316" s="215">
        <v>42745</v>
      </c>
      <c r="L316" s="210">
        <v>1</v>
      </c>
      <c r="M316" s="210"/>
      <c r="N316" s="210"/>
      <c r="O316" s="215">
        <v>42754</v>
      </c>
      <c r="P316" s="210">
        <v>10</v>
      </c>
      <c r="Q316" s="214" t="s">
        <v>56</v>
      </c>
      <c r="R316" s="210" t="s">
        <v>52</v>
      </c>
      <c r="S316" s="214"/>
      <c r="T316" s="214"/>
      <c r="U316" s="214" t="s">
        <v>62</v>
      </c>
    </row>
    <row r="317" spans="1:21" s="157" customFormat="1" x14ac:dyDescent="0.25">
      <c r="A317" s="214" t="s">
        <v>51</v>
      </c>
      <c r="B317" s="216">
        <v>9055</v>
      </c>
      <c r="C317" s="214" t="s">
        <v>81</v>
      </c>
      <c r="D317" s="214"/>
      <c r="E317" s="214" t="s">
        <v>53</v>
      </c>
      <c r="F317" s="214" t="s">
        <v>54</v>
      </c>
      <c r="G317" s="214" t="s">
        <v>82</v>
      </c>
      <c r="H317" s="215">
        <v>42744</v>
      </c>
      <c r="I317" s="215">
        <v>42744</v>
      </c>
      <c r="J317" s="210">
        <v>0</v>
      </c>
      <c r="K317" s="214" t="s">
        <v>52</v>
      </c>
      <c r="L317" s="210" t="s">
        <v>52</v>
      </c>
      <c r="M317" s="210"/>
      <c r="N317" s="210"/>
      <c r="O317" s="215">
        <v>42746</v>
      </c>
      <c r="P317" s="210">
        <v>2</v>
      </c>
      <c r="Q317" s="214" t="s">
        <v>56</v>
      </c>
      <c r="R317" s="210" t="s">
        <v>52</v>
      </c>
      <c r="S317" s="214"/>
      <c r="T317" s="214"/>
      <c r="U317" s="214" t="s">
        <v>62</v>
      </c>
    </row>
    <row r="318" spans="1:21" s="157" customFormat="1" x14ac:dyDescent="0.25">
      <c r="A318" s="214" t="s">
        <v>51</v>
      </c>
      <c r="B318" s="216">
        <v>9056</v>
      </c>
      <c r="C318" s="214" t="s">
        <v>46</v>
      </c>
      <c r="D318" s="214"/>
      <c r="E318" s="214" t="s">
        <v>53</v>
      </c>
      <c r="F318" s="214" t="s">
        <v>57</v>
      </c>
      <c r="G318" s="214" t="s">
        <v>55</v>
      </c>
      <c r="H318" s="215">
        <v>42745</v>
      </c>
      <c r="I318" s="215">
        <v>42745</v>
      </c>
      <c r="J318" s="210">
        <v>0</v>
      </c>
      <c r="K318" s="215">
        <v>42745</v>
      </c>
      <c r="L318" s="210">
        <v>0</v>
      </c>
      <c r="M318" s="210"/>
      <c r="N318" s="210"/>
      <c r="O318" s="215">
        <v>42754</v>
      </c>
      <c r="P318" s="210">
        <v>9</v>
      </c>
      <c r="Q318" s="214"/>
      <c r="R318" s="210" t="s">
        <v>52</v>
      </c>
      <c r="S318" s="214"/>
      <c r="T318" s="214"/>
      <c r="U318" s="214" t="s">
        <v>62</v>
      </c>
    </row>
    <row r="319" spans="1:21" s="157" customFormat="1" x14ac:dyDescent="0.25">
      <c r="A319" s="214" t="s">
        <v>51</v>
      </c>
      <c r="B319" s="216">
        <v>9057</v>
      </c>
      <c r="C319" s="214" t="s">
        <v>81</v>
      </c>
      <c r="D319" s="214"/>
      <c r="E319" s="214" t="s">
        <v>59</v>
      </c>
      <c r="F319" s="214" t="s">
        <v>54</v>
      </c>
      <c r="G319" s="214" t="s">
        <v>82</v>
      </c>
      <c r="H319" s="215">
        <v>42745</v>
      </c>
      <c r="I319" s="215">
        <v>42746</v>
      </c>
      <c r="J319" s="210">
        <v>1</v>
      </c>
      <c r="K319" s="215">
        <v>42746</v>
      </c>
      <c r="L319" s="210">
        <v>1</v>
      </c>
      <c r="M319" s="210"/>
      <c r="N319" s="210"/>
      <c r="O319" s="215">
        <v>42759</v>
      </c>
      <c r="P319" s="210">
        <v>14</v>
      </c>
      <c r="Q319" s="214"/>
      <c r="R319" s="210" t="s">
        <v>52</v>
      </c>
      <c r="S319" s="214"/>
      <c r="T319" s="214"/>
      <c r="U319" s="214"/>
    </row>
    <row r="320" spans="1:21" s="157" customFormat="1" x14ac:dyDescent="0.25">
      <c r="A320" s="214" t="s">
        <v>51</v>
      </c>
      <c r="B320" s="216">
        <v>9058</v>
      </c>
      <c r="C320" s="214" t="s">
        <v>46</v>
      </c>
      <c r="D320" s="214"/>
      <c r="E320" s="214" t="s">
        <v>66</v>
      </c>
      <c r="F320" s="214" t="s">
        <v>54</v>
      </c>
      <c r="G320" s="214" t="s">
        <v>55</v>
      </c>
      <c r="H320" s="215">
        <v>42746</v>
      </c>
      <c r="I320" s="215">
        <v>42754</v>
      </c>
      <c r="J320" s="210">
        <v>8</v>
      </c>
      <c r="K320" s="215">
        <v>42754</v>
      </c>
      <c r="L320" s="210">
        <v>8</v>
      </c>
      <c r="M320" s="210"/>
      <c r="N320" s="210"/>
      <c r="O320" s="215">
        <v>42754</v>
      </c>
      <c r="P320" s="210">
        <v>8</v>
      </c>
      <c r="Q320" s="214"/>
      <c r="R320" s="210" t="s">
        <v>52</v>
      </c>
      <c r="S320" s="214"/>
      <c r="T320" s="214"/>
      <c r="U320" s="214" t="s">
        <v>75</v>
      </c>
    </row>
    <row r="321" spans="1:21" s="157" customFormat="1" x14ac:dyDescent="0.25">
      <c r="A321" s="214" t="s">
        <v>51</v>
      </c>
      <c r="B321" s="216">
        <v>9059</v>
      </c>
      <c r="C321" s="214" t="s">
        <v>46</v>
      </c>
      <c r="D321" s="214"/>
      <c r="E321" s="214" t="s">
        <v>53</v>
      </c>
      <c r="F321" s="214" t="s">
        <v>57</v>
      </c>
      <c r="G321" s="214" t="s">
        <v>55</v>
      </c>
      <c r="H321" s="215">
        <v>42746</v>
      </c>
      <c r="I321" s="215">
        <v>42746</v>
      </c>
      <c r="J321" s="210">
        <v>0</v>
      </c>
      <c r="K321" s="215">
        <v>42746</v>
      </c>
      <c r="L321" s="210">
        <v>0</v>
      </c>
      <c r="M321" s="210"/>
      <c r="N321" s="210"/>
      <c r="O321" s="215">
        <v>42755</v>
      </c>
      <c r="P321" s="210">
        <v>9</v>
      </c>
      <c r="Q321" s="214"/>
      <c r="R321" s="210" t="s">
        <v>52</v>
      </c>
      <c r="S321" s="214"/>
      <c r="T321" s="214"/>
      <c r="U321" s="214" t="s">
        <v>58</v>
      </c>
    </row>
    <row r="322" spans="1:21" s="157" customFormat="1" x14ac:dyDescent="0.25">
      <c r="A322" s="214" t="s">
        <v>51</v>
      </c>
      <c r="B322" s="216">
        <v>9060</v>
      </c>
      <c r="C322" s="214" t="s">
        <v>46</v>
      </c>
      <c r="D322" s="214"/>
      <c r="E322" s="214" t="s">
        <v>60</v>
      </c>
      <c r="F322" s="214" t="s">
        <v>54</v>
      </c>
      <c r="G322" s="214" t="s">
        <v>55</v>
      </c>
      <c r="H322" s="215">
        <v>42746</v>
      </c>
      <c r="I322" s="215">
        <v>42747</v>
      </c>
      <c r="J322" s="210">
        <v>1</v>
      </c>
      <c r="K322" s="215">
        <v>42747</v>
      </c>
      <c r="L322" s="210">
        <v>1</v>
      </c>
      <c r="M322" s="210"/>
      <c r="N322" s="210"/>
      <c r="O322" s="214" t="s">
        <v>52</v>
      </c>
      <c r="P322" s="210" t="s">
        <v>52</v>
      </c>
      <c r="Q322" s="214"/>
      <c r="R322" s="210">
        <v>20</v>
      </c>
      <c r="S322" s="214" t="s">
        <v>67</v>
      </c>
      <c r="T322" s="214"/>
      <c r="U322" s="214"/>
    </row>
    <row r="323" spans="1:21" s="157" customFormat="1" x14ac:dyDescent="0.25">
      <c r="A323" s="214" t="s">
        <v>51</v>
      </c>
      <c r="B323" s="216">
        <v>9061</v>
      </c>
      <c r="C323" s="214" t="s">
        <v>46</v>
      </c>
      <c r="D323" s="214"/>
      <c r="E323" s="214" t="s">
        <v>53</v>
      </c>
      <c r="F323" s="214" t="s">
        <v>54</v>
      </c>
      <c r="G323" s="214" t="s">
        <v>55</v>
      </c>
      <c r="H323" s="215">
        <v>42747</v>
      </c>
      <c r="I323" s="215">
        <v>42747</v>
      </c>
      <c r="J323" s="210">
        <v>0</v>
      </c>
      <c r="K323" s="215">
        <v>42747</v>
      </c>
      <c r="L323" s="210">
        <v>0</v>
      </c>
      <c r="M323" s="210"/>
      <c r="N323" s="210"/>
      <c r="O323" s="215">
        <v>42755</v>
      </c>
      <c r="P323" s="210">
        <v>8</v>
      </c>
      <c r="Q323" s="214" t="s">
        <v>56</v>
      </c>
      <c r="R323" s="210" t="s">
        <v>52</v>
      </c>
      <c r="S323" s="214"/>
      <c r="T323" s="214"/>
      <c r="U323" s="214" t="s">
        <v>62</v>
      </c>
    </row>
    <row r="324" spans="1:21" s="157" customFormat="1" x14ac:dyDescent="0.25">
      <c r="A324" s="214" t="s">
        <v>51</v>
      </c>
      <c r="B324" s="216">
        <v>9062</v>
      </c>
      <c r="C324" s="214" t="s">
        <v>46</v>
      </c>
      <c r="D324" s="214"/>
      <c r="E324" s="214" t="s">
        <v>60</v>
      </c>
      <c r="F324" s="214" t="s">
        <v>54</v>
      </c>
      <c r="G324" s="214" t="s">
        <v>55</v>
      </c>
      <c r="H324" s="215">
        <v>42747</v>
      </c>
      <c r="I324" s="215">
        <v>42747</v>
      </c>
      <c r="J324" s="210">
        <v>0</v>
      </c>
      <c r="K324" s="215">
        <v>42747</v>
      </c>
      <c r="L324" s="210">
        <v>0</v>
      </c>
      <c r="M324" s="210"/>
      <c r="N324" s="210"/>
      <c r="O324" s="215">
        <v>42755</v>
      </c>
      <c r="P324" s="210">
        <v>8</v>
      </c>
      <c r="Q324" s="214"/>
      <c r="R324" s="210" t="s">
        <v>52</v>
      </c>
      <c r="S324" s="214"/>
      <c r="T324" s="214"/>
      <c r="U324" s="214" t="s">
        <v>62</v>
      </c>
    </row>
    <row r="325" spans="1:21" s="157" customFormat="1" x14ac:dyDescent="0.25">
      <c r="A325" s="214" t="s">
        <v>51</v>
      </c>
      <c r="B325" s="216">
        <v>9063</v>
      </c>
      <c r="C325" s="214" t="s">
        <v>81</v>
      </c>
      <c r="D325" s="214"/>
      <c r="E325" s="214" t="s">
        <v>53</v>
      </c>
      <c r="F325" s="214" t="s">
        <v>54</v>
      </c>
      <c r="G325" s="214" t="s">
        <v>82</v>
      </c>
      <c r="H325" s="215">
        <v>42748</v>
      </c>
      <c r="I325" s="215">
        <v>42751</v>
      </c>
      <c r="J325" s="210">
        <v>3</v>
      </c>
      <c r="K325" s="214" t="s">
        <v>52</v>
      </c>
      <c r="L325" s="210" t="s">
        <v>52</v>
      </c>
      <c r="M325" s="210"/>
      <c r="N325" s="210"/>
      <c r="O325" s="215">
        <v>42760</v>
      </c>
      <c r="P325" s="210">
        <v>12</v>
      </c>
      <c r="Q325" s="214"/>
      <c r="R325" s="210" t="s">
        <v>52</v>
      </c>
      <c r="S325" s="214"/>
      <c r="T325" s="214"/>
      <c r="U325" s="214"/>
    </row>
    <row r="326" spans="1:21" s="157" customFormat="1" x14ac:dyDescent="0.25">
      <c r="A326" s="214" t="s">
        <v>51</v>
      </c>
      <c r="B326" s="216">
        <v>9064</v>
      </c>
      <c r="C326" s="214" t="s">
        <v>81</v>
      </c>
      <c r="D326" s="214"/>
      <c r="E326" s="214" t="s">
        <v>71</v>
      </c>
      <c r="F326" s="214" t="s">
        <v>54</v>
      </c>
      <c r="G326" s="214" t="s">
        <v>82</v>
      </c>
      <c r="H326" s="215">
        <v>42748</v>
      </c>
      <c r="I326" s="215">
        <v>42748</v>
      </c>
      <c r="J326" s="210">
        <v>0</v>
      </c>
      <c r="K326" s="215">
        <v>42748</v>
      </c>
      <c r="L326" s="210">
        <v>0</v>
      </c>
      <c r="M326" s="210"/>
      <c r="N326" s="210"/>
      <c r="O326" s="215">
        <v>42758</v>
      </c>
      <c r="P326" s="210">
        <v>10</v>
      </c>
      <c r="Q326" s="214"/>
      <c r="R326" s="210" t="s">
        <v>52</v>
      </c>
      <c r="S326" s="214"/>
      <c r="T326" s="214"/>
      <c r="U326" s="214"/>
    </row>
    <row r="327" spans="1:21" s="157" customFormat="1" x14ac:dyDescent="0.25">
      <c r="A327" s="214" t="s">
        <v>51</v>
      </c>
      <c r="B327" s="216">
        <v>9065</v>
      </c>
      <c r="C327" s="214" t="s">
        <v>46</v>
      </c>
      <c r="D327" s="214"/>
      <c r="E327" s="214" t="s">
        <v>60</v>
      </c>
      <c r="F327" s="214" t="s">
        <v>54</v>
      </c>
      <c r="G327" s="214" t="s">
        <v>55</v>
      </c>
      <c r="H327" s="215">
        <v>42752</v>
      </c>
      <c r="I327" s="215">
        <v>42753</v>
      </c>
      <c r="J327" s="210">
        <v>1</v>
      </c>
      <c r="K327" s="215">
        <v>42753</v>
      </c>
      <c r="L327" s="210">
        <v>1</v>
      </c>
      <c r="M327" s="210"/>
      <c r="N327" s="210"/>
      <c r="O327" s="215">
        <v>42760</v>
      </c>
      <c r="P327" s="210">
        <v>8</v>
      </c>
      <c r="Q327" s="214"/>
      <c r="R327" s="210" t="s">
        <v>52</v>
      </c>
      <c r="S327" s="214"/>
      <c r="T327" s="214"/>
      <c r="U327" s="214" t="s">
        <v>58</v>
      </c>
    </row>
    <row r="328" spans="1:21" s="157" customFormat="1" x14ac:dyDescent="0.25">
      <c r="A328" s="214" t="s">
        <v>51</v>
      </c>
      <c r="B328" s="216">
        <v>9066</v>
      </c>
      <c r="C328" s="214" t="s">
        <v>81</v>
      </c>
      <c r="D328" s="214"/>
      <c r="E328" s="214" t="s">
        <v>71</v>
      </c>
      <c r="F328" s="214" t="s">
        <v>57</v>
      </c>
      <c r="G328" s="214" t="s">
        <v>82</v>
      </c>
      <c r="H328" s="215">
        <v>42752</v>
      </c>
      <c r="I328" s="215">
        <v>42752</v>
      </c>
      <c r="J328" s="210">
        <v>0</v>
      </c>
      <c r="K328" s="215">
        <v>42752</v>
      </c>
      <c r="L328" s="210">
        <v>0</v>
      </c>
      <c r="M328" s="210"/>
      <c r="N328" s="210"/>
      <c r="O328" s="215">
        <v>42758</v>
      </c>
      <c r="P328" s="210">
        <v>6</v>
      </c>
      <c r="Q328" s="214"/>
      <c r="R328" s="210" t="s">
        <v>52</v>
      </c>
      <c r="S328" s="214"/>
      <c r="T328" s="214"/>
      <c r="U328" s="214"/>
    </row>
    <row r="329" spans="1:21" s="157" customFormat="1" x14ac:dyDescent="0.25">
      <c r="A329" s="214" t="s">
        <v>51</v>
      </c>
      <c r="B329" s="216">
        <v>9067</v>
      </c>
      <c r="C329" s="214" t="s">
        <v>46</v>
      </c>
      <c r="D329" s="214"/>
      <c r="E329" s="214" t="s">
        <v>64</v>
      </c>
      <c r="F329" s="214" t="s">
        <v>54</v>
      </c>
      <c r="G329" s="214" t="s">
        <v>55</v>
      </c>
      <c r="H329" s="215">
        <v>42753</v>
      </c>
      <c r="I329" s="215">
        <v>42754</v>
      </c>
      <c r="J329" s="210">
        <v>1</v>
      </c>
      <c r="K329" s="215">
        <v>42754</v>
      </c>
      <c r="L329" s="210">
        <v>1</v>
      </c>
      <c r="M329" s="210"/>
      <c r="N329" s="210"/>
      <c r="O329" s="214" t="s">
        <v>52</v>
      </c>
      <c r="P329" s="210" t="s">
        <v>52</v>
      </c>
      <c r="Q329" s="214"/>
      <c r="R329" s="210">
        <v>13</v>
      </c>
      <c r="S329" s="214"/>
      <c r="T329" s="214"/>
      <c r="U329" s="214" t="s">
        <v>58</v>
      </c>
    </row>
    <row r="330" spans="1:21" s="157" customFormat="1" x14ac:dyDescent="0.25">
      <c r="A330" s="214" t="s">
        <v>51</v>
      </c>
      <c r="B330" s="216">
        <v>9068</v>
      </c>
      <c r="C330" s="214" t="s">
        <v>46</v>
      </c>
      <c r="D330" s="214"/>
      <c r="E330" s="214" t="s">
        <v>71</v>
      </c>
      <c r="F330" s="214" t="s">
        <v>57</v>
      </c>
      <c r="G330" s="214" t="s">
        <v>55</v>
      </c>
      <c r="H330" s="215">
        <v>42753</v>
      </c>
      <c r="I330" s="215">
        <v>42753</v>
      </c>
      <c r="J330" s="210">
        <v>0</v>
      </c>
      <c r="K330" s="215">
        <v>42753</v>
      </c>
      <c r="L330" s="210">
        <v>0</v>
      </c>
      <c r="M330" s="210"/>
      <c r="N330" s="210"/>
      <c r="O330" s="215">
        <v>42759</v>
      </c>
      <c r="P330" s="210">
        <v>6</v>
      </c>
      <c r="Q330" s="214"/>
      <c r="R330" s="210" t="s">
        <v>52</v>
      </c>
      <c r="S330" s="214"/>
      <c r="T330" s="214"/>
      <c r="U330" s="214" t="s">
        <v>58</v>
      </c>
    </row>
    <row r="331" spans="1:21" s="157" customFormat="1" x14ac:dyDescent="0.25">
      <c r="A331" s="214" t="s">
        <v>51</v>
      </c>
      <c r="B331" s="216">
        <v>9069</v>
      </c>
      <c r="C331" s="214" t="s">
        <v>46</v>
      </c>
      <c r="D331" s="214"/>
      <c r="E331" s="214" t="s">
        <v>66</v>
      </c>
      <c r="F331" s="214" t="s">
        <v>54</v>
      </c>
      <c r="G331" s="214" t="s">
        <v>55</v>
      </c>
      <c r="H331" s="215">
        <v>42754</v>
      </c>
      <c r="I331" s="215">
        <v>42755</v>
      </c>
      <c r="J331" s="210">
        <v>1</v>
      </c>
      <c r="K331" s="215">
        <v>42755</v>
      </c>
      <c r="L331" s="210">
        <v>1</v>
      </c>
      <c r="M331" s="210"/>
      <c r="N331" s="210"/>
      <c r="O331" s="214" t="s">
        <v>52</v>
      </c>
      <c r="P331" s="210" t="s">
        <v>52</v>
      </c>
      <c r="Q331" s="214"/>
      <c r="R331" s="210">
        <v>12</v>
      </c>
      <c r="S331" s="214" t="s">
        <v>67</v>
      </c>
      <c r="T331" s="214"/>
      <c r="U331" s="214"/>
    </row>
    <row r="332" spans="1:21" s="157" customFormat="1" x14ac:dyDescent="0.25">
      <c r="A332" s="214" t="s">
        <v>51</v>
      </c>
      <c r="B332" s="216">
        <v>9070</v>
      </c>
      <c r="C332" s="214" t="s">
        <v>46</v>
      </c>
      <c r="D332" s="214"/>
      <c r="E332" s="214" t="s">
        <v>60</v>
      </c>
      <c r="F332" s="214" t="s">
        <v>57</v>
      </c>
      <c r="G332" s="214" t="s">
        <v>55</v>
      </c>
      <c r="H332" s="215">
        <v>42754</v>
      </c>
      <c r="I332" s="215">
        <v>42754</v>
      </c>
      <c r="J332" s="210">
        <v>0</v>
      </c>
      <c r="K332" s="215">
        <v>42754</v>
      </c>
      <c r="L332" s="210">
        <v>0</v>
      </c>
      <c r="M332" s="210"/>
      <c r="N332" s="210"/>
      <c r="O332" s="215">
        <v>42760</v>
      </c>
      <c r="P332" s="210">
        <v>6</v>
      </c>
      <c r="Q332" s="214"/>
      <c r="R332" s="210" t="s">
        <v>52</v>
      </c>
      <c r="S332" s="214"/>
      <c r="T332" s="214"/>
      <c r="U332" s="214" t="s">
        <v>62</v>
      </c>
    </row>
    <row r="333" spans="1:21" s="157" customFormat="1" ht="30" x14ac:dyDescent="0.25">
      <c r="A333" s="214" t="s">
        <v>51</v>
      </c>
      <c r="B333" s="216">
        <v>9071</v>
      </c>
      <c r="C333" s="214" t="s">
        <v>46</v>
      </c>
      <c r="D333" s="214"/>
      <c r="E333" s="214" t="s">
        <v>66</v>
      </c>
      <c r="F333" s="214" t="s">
        <v>57</v>
      </c>
      <c r="G333" s="214" t="s">
        <v>55</v>
      </c>
      <c r="H333" s="215">
        <v>42754</v>
      </c>
      <c r="I333" s="215">
        <v>42755</v>
      </c>
      <c r="J333" s="210">
        <v>1</v>
      </c>
      <c r="K333" s="215">
        <v>42758</v>
      </c>
      <c r="L333" s="210">
        <v>4</v>
      </c>
      <c r="M333" s="210"/>
      <c r="N333" s="210"/>
      <c r="O333" s="214" t="s">
        <v>52</v>
      </c>
      <c r="P333" s="210" t="s">
        <v>52</v>
      </c>
      <c r="Q333" s="214"/>
      <c r="R333" s="210">
        <v>12</v>
      </c>
      <c r="S333" s="214" t="s">
        <v>80</v>
      </c>
      <c r="T333" s="214"/>
      <c r="U333" s="214" t="s">
        <v>58</v>
      </c>
    </row>
    <row r="334" spans="1:21" s="157" customFormat="1" x14ac:dyDescent="0.25">
      <c r="A334" s="214" t="s">
        <v>51</v>
      </c>
      <c r="B334" s="216">
        <v>9072</v>
      </c>
      <c r="C334" s="214" t="s">
        <v>46</v>
      </c>
      <c r="D334" s="214"/>
      <c r="E334" s="214" t="s">
        <v>63</v>
      </c>
      <c r="F334" s="214" t="s">
        <v>54</v>
      </c>
      <c r="G334" s="214" t="s">
        <v>55</v>
      </c>
      <c r="H334" s="215">
        <v>42754</v>
      </c>
      <c r="I334" s="215">
        <v>42760</v>
      </c>
      <c r="J334" s="210">
        <v>6</v>
      </c>
      <c r="K334" s="215">
        <v>42760</v>
      </c>
      <c r="L334" s="210">
        <v>6</v>
      </c>
      <c r="M334" s="210"/>
      <c r="N334" s="210"/>
      <c r="O334" s="215">
        <v>42765</v>
      </c>
      <c r="P334" s="210">
        <v>11</v>
      </c>
      <c r="Q334" s="214"/>
      <c r="R334" s="210" t="s">
        <v>52</v>
      </c>
      <c r="S334" s="214"/>
      <c r="T334" s="214"/>
      <c r="U334" s="214" t="s">
        <v>77</v>
      </c>
    </row>
    <row r="335" spans="1:21" s="157" customFormat="1" x14ac:dyDescent="0.25">
      <c r="A335" s="214" t="s">
        <v>51</v>
      </c>
      <c r="B335" s="216">
        <v>9073</v>
      </c>
      <c r="C335" s="214" t="s">
        <v>46</v>
      </c>
      <c r="D335" s="214"/>
      <c r="E335" s="214" t="s">
        <v>68</v>
      </c>
      <c r="F335" s="214" t="s">
        <v>54</v>
      </c>
      <c r="G335" s="214" t="s">
        <v>55</v>
      </c>
      <c r="H335" s="215">
        <v>42758</v>
      </c>
      <c r="I335" s="215">
        <v>42758</v>
      </c>
      <c r="J335" s="210">
        <v>0</v>
      </c>
      <c r="K335" s="215">
        <v>42758</v>
      </c>
      <c r="L335" s="210">
        <v>0</v>
      </c>
      <c r="M335" s="210"/>
      <c r="N335" s="210"/>
      <c r="O335" s="214" t="s">
        <v>52</v>
      </c>
      <c r="P335" s="210" t="s">
        <v>52</v>
      </c>
      <c r="Q335" s="214"/>
      <c r="R335" s="210">
        <v>8</v>
      </c>
      <c r="S335" s="214" t="s">
        <v>56</v>
      </c>
      <c r="T335" s="214"/>
      <c r="U335" s="214" t="s">
        <v>62</v>
      </c>
    </row>
    <row r="336" spans="1:21" s="157" customFormat="1" x14ac:dyDescent="0.25">
      <c r="A336" s="214" t="s">
        <v>51</v>
      </c>
      <c r="B336" s="216">
        <v>9074</v>
      </c>
      <c r="C336" s="214" t="s">
        <v>46</v>
      </c>
      <c r="D336" s="214"/>
      <c r="E336" s="214" t="s">
        <v>66</v>
      </c>
      <c r="F336" s="214" t="s">
        <v>54</v>
      </c>
      <c r="G336" s="214" t="s">
        <v>55</v>
      </c>
      <c r="H336" s="215">
        <v>42758</v>
      </c>
      <c r="I336" s="215">
        <v>42759</v>
      </c>
      <c r="J336" s="210">
        <v>1</v>
      </c>
      <c r="K336" s="215">
        <v>42759</v>
      </c>
      <c r="L336" s="210">
        <v>1</v>
      </c>
      <c r="M336" s="210"/>
      <c r="N336" s="210"/>
      <c r="O336" s="215">
        <v>42765</v>
      </c>
      <c r="P336" s="210">
        <v>7</v>
      </c>
      <c r="Q336" s="214"/>
      <c r="R336" s="210" t="s">
        <v>52</v>
      </c>
      <c r="S336" s="214"/>
      <c r="T336" s="214"/>
      <c r="U336" s="214" t="s">
        <v>58</v>
      </c>
    </row>
    <row r="337" spans="1:21" s="157" customFormat="1" x14ac:dyDescent="0.25">
      <c r="A337" s="214" t="s">
        <v>51</v>
      </c>
      <c r="B337" s="216">
        <v>9075</v>
      </c>
      <c r="C337" s="214" t="s">
        <v>81</v>
      </c>
      <c r="D337" s="214"/>
      <c r="E337" s="214" t="s">
        <v>74</v>
      </c>
      <c r="F337" s="214" t="s">
        <v>54</v>
      </c>
      <c r="G337" s="214" t="s">
        <v>82</v>
      </c>
      <c r="H337" s="215">
        <v>42758</v>
      </c>
      <c r="I337" s="215">
        <v>42758</v>
      </c>
      <c r="J337" s="210">
        <v>0</v>
      </c>
      <c r="K337" s="215">
        <v>42758</v>
      </c>
      <c r="L337" s="210">
        <v>0</v>
      </c>
      <c r="M337" s="210"/>
      <c r="N337" s="210"/>
      <c r="O337" s="215">
        <v>42761</v>
      </c>
      <c r="P337" s="210">
        <v>3</v>
      </c>
      <c r="Q337" s="214"/>
      <c r="R337" s="210" t="s">
        <v>52</v>
      </c>
      <c r="S337" s="214"/>
      <c r="T337" s="214"/>
      <c r="U337" s="214"/>
    </row>
    <row r="338" spans="1:21" s="157" customFormat="1" x14ac:dyDescent="0.25">
      <c r="A338" s="214" t="s">
        <v>51</v>
      </c>
      <c r="B338" s="216">
        <v>9076</v>
      </c>
      <c r="C338" s="214" t="s">
        <v>81</v>
      </c>
      <c r="D338" s="214"/>
      <c r="E338" s="214" t="s">
        <v>68</v>
      </c>
      <c r="F338" s="214" t="s">
        <v>54</v>
      </c>
      <c r="G338" s="214" t="s">
        <v>82</v>
      </c>
      <c r="H338" s="215">
        <v>42758</v>
      </c>
      <c r="I338" s="215">
        <v>42758</v>
      </c>
      <c r="J338" s="210">
        <v>0</v>
      </c>
      <c r="K338" s="214" t="s">
        <v>52</v>
      </c>
      <c r="L338" s="210" t="s">
        <v>52</v>
      </c>
      <c r="M338" s="210"/>
      <c r="N338" s="210"/>
      <c r="O338" s="215">
        <v>42761</v>
      </c>
      <c r="P338" s="210">
        <v>3</v>
      </c>
      <c r="Q338" s="214" t="s">
        <v>56</v>
      </c>
      <c r="R338" s="210" t="s">
        <v>52</v>
      </c>
      <c r="S338" s="214"/>
      <c r="T338" s="214"/>
      <c r="U338" s="214"/>
    </row>
    <row r="339" spans="1:21" s="157" customFormat="1" x14ac:dyDescent="0.25">
      <c r="A339" s="214" t="s">
        <v>51</v>
      </c>
      <c r="B339" s="216">
        <v>9077</v>
      </c>
      <c r="C339" s="214" t="s">
        <v>46</v>
      </c>
      <c r="D339" s="214"/>
      <c r="E339" s="214" t="s">
        <v>53</v>
      </c>
      <c r="F339" s="214" t="s">
        <v>54</v>
      </c>
      <c r="G339" s="214" t="s">
        <v>55</v>
      </c>
      <c r="H339" s="215">
        <v>42759</v>
      </c>
      <c r="I339" s="215">
        <v>42760</v>
      </c>
      <c r="J339" s="210">
        <v>1</v>
      </c>
      <c r="K339" s="215">
        <v>42760</v>
      </c>
      <c r="L339" s="210">
        <v>1</v>
      </c>
      <c r="M339" s="210"/>
      <c r="N339" s="210"/>
      <c r="O339" s="214" t="s">
        <v>52</v>
      </c>
      <c r="P339" s="210" t="s">
        <v>52</v>
      </c>
      <c r="Q339" s="214"/>
      <c r="R339" s="210">
        <v>7</v>
      </c>
      <c r="S339" s="214"/>
      <c r="T339" s="214"/>
      <c r="U339" s="214" t="s">
        <v>62</v>
      </c>
    </row>
    <row r="340" spans="1:21" s="157" customFormat="1" x14ac:dyDescent="0.25">
      <c r="A340" s="214" t="s">
        <v>51</v>
      </c>
      <c r="B340" s="216">
        <v>9078</v>
      </c>
      <c r="C340" s="214" t="s">
        <v>46</v>
      </c>
      <c r="D340" s="214"/>
      <c r="E340" s="214" t="s">
        <v>64</v>
      </c>
      <c r="F340" s="214" t="s">
        <v>57</v>
      </c>
      <c r="G340" s="214" t="s">
        <v>55</v>
      </c>
      <c r="H340" s="215">
        <v>42759</v>
      </c>
      <c r="I340" s="215">
        <v>42759</v>
      </c>
      <c r="J340" s="210">
        <v>0</v>
      </c>
      <c r="K340" s="215">
        <v>42759</v>
      </c>
      <c r="L340" s="210">
        <v>0</v>
      </c>
      <c r="M340" s="210"/>
      <c r="N340" s="210"/>
      <c r="O340" s="214" t="s">
        <v>52</v>
      </c>
      <c r="P340" s="210" t="s">
        <v>52</v>
      </c>
      <c r="Q340" s="214"/>
      <c r="R340" s="210">
        <v>7</v>
      </c>
      <c r="S340" s="214"/>
      <c r="T340" s="214"/>
      <c r="U340" s="214" t="s">
        <v>62</v>
      </c>
    </row>
    <row r="341" spans="1:21" s="157" customFormat="1" x14ac:dyDescent="0.25">
      <c r="A341" s="214" t="s">
        <v>51</v>
      </c>
      <c r="B341" s="216">
        <v>9079</v>
      </c>
      <c r="C341" s="214" t="s">
        <v>46</v>
      </c>
      <c r="D341" s="214"/>
      <c r="E341" s="214" t="s">
        <v>59</v>
      </c>
      <c r="F341" s="214" t="s">
        <v>57</v>
      </c>
      <c r="G341" s="214" t="s">
        <v>55</v>
      </c>
      <c r="H341" s="215">
        <v>42759</v>
      </c>
      <c r="I341" s="215">
        <v>42759</v>
      </c>
      <c r="J341" s="210">
        <v>0</v>
      </c>
      <c r="K341" s="215">
        <v>42759</v>
      </c>
      <c r="L341" s="210">
        <v>0</v>
      </c>
      <c r="M341" s="210"/>
      <c r="N341" s="210"/>
      <c r="O341" s="214" t="s">
        <v>52</v>
      </c>
      <c r="P341" s="210" t="s">
        <v>52</v>
      </c>
      <c r="Q341" s="214"/>
      <c r="R341" s="210">
        <v>7</v>
      </c>
      <c r="S341" s="214"/>
      <c r="T341" s="214"/>
      <c r="U341" s="214" t="s">
        <v>62</v>
      </c>
    </row>
    <row r="342" spans="1:21" s="157" customFormat="1" x14ac:dyDescent="0.25">
      <c r="A342" s="214" t="s">
        <v>51</v>
      </c>
      <c r="B342" s="216">
        <v>9080</v>
      </c>
      <c r="C342" s="214" t="s">
        <v>46</v>
      </c>
      <c r="D342" s="214"/>
      <c r="E342" s="214" t="s">
        <v>63</v>
      </c>
      <c r="F342" s="214" t="s">
        <v>54</v>
      </c>
      <c r="G342" s="214" t="s">
        <v>55</v>
      </c>
      <c r="H342" s="215">
        <v>42760</v>
      </c>
      <c r="I342" s="215">
        <v>42760</v>
      </c>
      <c r="J342" s="210">
        <v>0</v>
      </c>
      <c r="K342" s="215">
        <v>42761</v>
      </c>
      <c r="L342" s="210">
        <v>1</v>
      </c>
      <c r="M342" s="210"/>
      <c r="N342" s="210"/>
      <c r="O342" s="214" t="s">
        <v>52</v>
      </c>
      <c r="P342" s="210" t="s">
        <v>52</v>
      </c>
      <c r="Q342" s="214"/>
      <c r="R342" s="210">
        <v>6</v>
      </c>
      <c r="S342" s="214"/>
      <c r="T342" s="214"/>
      <c r="U342" s="214" t="s">
        <v>62</v>
      </c>
    </row>
    <row r="343" spans="1:21" s="157" customFormat="1" x14ac:dyDescent="0.25">
      <c r="A343" s="214" t="s">
        <v>51</v>
      </c>
      <c r="B343" s="216">
        <v>9081</v>
      </c>
      <c r="C343" s="214" t="s">
        <v>46</v>
      </c>
      <c r="D343" s="214"/>
      <c r="E343" s="214" t="s">
        <v>69</v>
      </c>
      <c r="F343" s="214" t="s">
        <v>54</v>
      </c>
      <c r="G343" s="214" t="s">
        <v>55</v>
      </c>
      <c r="H343" s="215">
        <v>42760</v>
      </c>
      <c r="I343" s="215">
        <v>42760</v>
      </c>
      <c r="J343" s="210">
        <v>0</v>
      </c>
      <c r="K343" s="215">
        <v>42760</v>
      </c>
      <c r="L343" s="210">
        <v>0</v>
      </c>
      <c r="M343" s="210"/>
      <c r="N343" s="210"/>
      <c r="O343" s="214" t="s">
        <v>52</v>
      </c>
      <c r="P343" s="210" t="s">
        <v>52</v>
      </c>
      <c r="Q343" s="214"/>
      <c r="R343" s="210">
        <v>6</v>
      </c>
      <c r="S343" s="214"/>
      <c r="T343" s="214"/>
      <c r="U343" s="214"/>
    </row>
    <row r="344" spans="1:21" s="157" customFormat="1" x14ac:dyDescent="0.25">
      <c r="A344" s="214" t="s">
        <v>51</v>
      </c>
      <c r="B344" s="216">
        <v>9082</v>
      </c>
      <c r="C344" s="214" t="s">
        <v>46</v>
      </c>
      <c r="D344" s="214"/>
      <c r="E344" s="214" t="s">
        <v>60</v>
      </c>
      <c r="F344" s="214" t="s">
        <v>54</v>
      </c>
      <c r="G344" s="214" t="s">
        <v>55</v>
      </c>
      <c r="H344" s="215">
        <v>42760</v>
      </c>
      <c r="I344" s="215">
        <v>42760</v>
      </c>
      <c r="J344" s="210">
        <v>0</v>
      </c>
      <c r="K344" s="215">
        <v>42760</v>
      </c>
      <c r="L344" s="210">
        <v>0</v>
      </c>
      <c r="M344" s="210"/>
      <c r="N344" s="210"/>
      <c r="O344" s="214" t="s">
        <v>52</v>
      </c>
      <c r="P344" s="210" t="s">
        <v>52</v>
      </c>
      <c r="Q344" s="214"/>
      <c r="R344" s="210">
        <v>6</v>
      </c>
      <c r="S344" s="214"/>
      <c r="T344" s="214"/>
      <c r="U344" s="214" t="s">
        <v>62</v>
      </c>
    </row>
    <row r="345" spans="1:21" s="157" customFormat="1" x14ac:dyDescent="0.25">
      <c r="A345" s="214" t="s">
        <v>51</v>
      </c>
      <c r="B345" s="216">
        <v>9083</v>
      </c>
      <c r="C345" s="214" t="s">
        <v>46</v>
      </c>
      <c r="D345" s="214"/>
      <c r="E345" s="214" t="s">
        <v>70</v>
      </c>
      <c r="F345" s="214" t="s">
        <v>57</v>
      </c>
      <c r="G345" s="214" t="s">
        <v>55</v>
      </c>
      <c r="H345" s="215">
        <v>42760</v>
      </c>
      <c r="I345" s="215">
        <v>42761</v>
      </c>
      <c r="J345" s="210">
        <v>1</v>
      </c>
      <c r="K345" s="214" t="s">
        <v>52</v>
      </c>
      <c r="L345" s="210" t="s">
        <v>52</v>
      </c>
      <c r="M345" s="210"/>
      <c r="N345" s="210"/>
      <c r="O345" s="214" t="s">
        <v>52</v>
      </c>
      <c r="P345" s="210" t="s">
        <v>52</v>
      </c>
      <c r="Q345" s="214"/>
      <c r="R345" s="210">
        <v>6</v>
      </c>
      <c r="S345" s="214"/>
      <c r="T345" s="214"/>
      <c r="U345" s="214"/>
    </row>
    <row r="346" spans="1:21" s="157" customFormat="1" x14ac:dyDescent="0.25">
      <c r="A346" s="214" t="s">
        <v>51</v>
      </c>
      <c r="B346" s="216">
        <v>9084</v>
      </c>
      <c r="C346" s="214" t="s">
        <v>46</v>
      </c>
      <c r="D346" s="214"/>
      <c r="E346" s="214" t="s">
        <v>60</v>
      </c>
      <c r="F346" s="214" t="s">
        <v>54</v>
      </c>
      <c r="G346" s="214" t="s">
        <v>55</v>
      </c>
      <c r="H346" s="215">
        <v>42760</v>
      </c>
      <c r="I346" s="215">
        <v>42761</v>
      </c>
      <c r="J346" s="210">
        <v>1</v>
      </c>
      <c r="K346" s="215">
        <v>42761</v>
      </c>
      <c r="L346" s="210">
        <v>1</v>
      </c>
      <c r="M346" s="210"/>
      <c r="N346" s="210"/>
      <c r="O346" s="214" t="s">
        <v>52</v>
      </c>
      <c r="P346" s="210" t="s">
        <v>52</v>
      </c>
      <c r="Q346" s="214"/>
      <c r="R346" s="210">
        <v>6</v>
      </c>
      <c r="S346" s="214"/>
      <c r="T346" s="214"/>
      <c r="U346" s="214" t="s">
        <v>62</v>
      </c>
    </row>
    <row r="347" spans="1:21" s="157" customFormat="1" x14ac:dyDescent="0.25">
      <c r="A347" s="214" t="s">
        <v>51</v>
      </c>
      <c r="B347" s="216">
        <v>9085</v>
      </c>
      <c r="C347" s="214" t="s">
        <v>46</v>
      </c>
      <c r="D347" s="214"/>
      <c r="E347" s="214" t="s">
        <v>66</v>
      </c>
      <c r="F347" s="214" t="s">
        <v>54</v>
      </c>
      <c r="G347" s="214" t="s">
        <v>55</v>
      </c>
      <c r="H347" s="215">
        <v>42760</v>
      </c>
      <c r="I347" s="215">
        <v>42765</v>
      </c>
      <c r="J347" s="210">
        <v>5</v>
      </c>
      <c r="K347" s="215">
        <v>42766</v>
      </c>
      <c r="L347" s="210">
        <v>6</v>
      </c>
      <c r="M347" s="210"/>
      <c r="N347" s="210"/>
      <c r="O347" s="214" t="s">
        <v>52</v>
      </c>
      <c r="P347" s="210" t="s">
        <v>52</v>
      </c>
      <c r="Q347" s="214"/>
      <c r="R347" s="210">
        <v>6</v>
      </c>
      <c r="S347" s="214" t="s">
        <v>56</v>
      </c>
      <c r="T347" s="214"/>
      <c r="U347" s="214"/>
    </row>
    <row r="348" spans="1:21" s="157" customFormat="1" x14ac:dyDescent="0.25">
      <c r="A348" s="214" t="s">
        <v>51</v>
      </c>
      <c r="B348" s="216">
        <v>9086</v>
      </c>
      <c r="C348" s="214" t="s">
        <v>46</v>
      </c>
      <c r="D348" s="214"/>
      <c r="E348" s="214" t="s">
        <v>60</v>
      </c>
      <c r="F348" s="214" t="s">
        <v>54</v>
      </c>
      <c r="G348" s="214" t="s">
        <v>55</v>
      </c>
      <c r="H348" s="215">
        <v>42760</v>
      </c>
      <c r="I348" s="215">
        <v>42761</v>
      </c>
      <c r="J348" s="210">
        <v>1</v>
      </c>
      <c r="K348" s="215">
        <v>42761</v>
      </c>
      <c r="L348" s="210">
        <v>1</v>
      </c>
      <c r="M348" s="210"/>
      <c r="N348" s="210"/>
      <c r="O348" s="214" t="s">
        <v>52</v>
      </c>
      <c r="P348" s="210" t="s">
        <v>52</v>
      </c>
      <c r="Q348" s="214"/>
      <c r="R348" s="210">
        <v>6</v>
      </c>
      <c r="S348" s="214"/>
      <c r="T348" s="214"/>
      <c r="U348" s="214" t="s">
        <v>62</v>
      </c>
    </row>
    <row r="349" spans="1:21" s="157" customFormat="1" ht="30" x14ac:dyDescent="0.25">
      <c r="A349" s="214" t="s">
        <v>51</v>
      </c>
      <c r="B349" s="216">
        <v>9087</v>
      </c>
      <c r="C349" s="214" t="s">
        <v>46</v>
      </c>
      <c r="D349" s="214"/>
      <c r="E349" s="214" t="s">
        <v>60</v>
      </c>
      <c r="F349" s="214" t="s">
        <v>54</v>
      </c>
      <c r="G349" s="214" t="s">
        <v>55</v>
      </c>
      <c r="H349" s="215">
        <v>42760</v>
      </c>
      <c r="I349" s="215">
        <v>42762</v>
      </c>
      <c r="J349" s="210">
        <v>2</v>
      </c>
      <c r="K349" s="215">
        <v>42762</v>
      </c>
      <c r="L349" s="210">
        <v>2</v>
      </c>
      <c r="M349" s="210"/>
      <c r="N349" s="210"/>
      <c r="O349" s="214" t="s">
        <v>52</v>
      </c>
      <c r="P349" s="210" t="s">
        <v>52</v>
      </c>
      <c r="Q349" s="214"/>
      <c r="R349" s="210">
        <v>6</v>
      </c>
      <c r="S349" s="214" t="s">
        <v>73</v>
      </c>
      <c r="T349" s="214"/>
      <c r="U349" s="214" t="s">
        <v>67</v>
      </c>
    </row>
    <row r="350" spans="1:21" s="157" customFormat="1" x14ac:dyDescent="0.25">
      <c r="A350" s="214" t="s">
        <v>51</v>
      </c>
      <c r="B350" s="216">
        <v>9088</v>
      </c>
      <c r="C350" s="214" t="s">
        <v>46</v>
      </c>
      <c r="D350" s="214"/>
      <c r="E350" s="214" t="s">
        <v>61</v>
      </c>
      <c r="F350" s="214" t="s">
        <v>57</v>
      </c>
      <c r="G350" s="214" t="s">
        <v>55</v>
      </c>
      <c r="H350" s="215">
        <v>42761</v>
      </c>
      <c r="I350" s="215">
        <v>42762</v>
      </c>
      <c r="J350" s="210">
        <v>1</v>
      </c>
      <c r="K350" s="215">
        <v>42762</v>
      </c>
      <c r="L350" s="210">
        <v>1</v>
      </c>
      <c r="M350" s="210"/>
      <c r="N350" s="210"/>
      <c r="O350" s="214" t="s">
        <v>52</v>
      </c>
      <c r="P350" s="210" t="s">
        <v>52</v>
      </c>
      <c r="Q350" s="214"/>
      <c r="R350" s="210">
        <v>5</v>
      </c>
      <c r="S350" s="214"/>
      <c r="T350" s="214"/>
      <c r="U350" s="214"/>
    </row>
    <row r="351" spans="1:21" s="157" customFormat="1" x14ac:dyDescent="0.25">
      <c r="A351" s="214" t="s">
        <v>51</v>
      </c>
      <c r="B351" s="216">
        <v>9089</v>
      </c>
      <c r="C351" s="214" t="s">
        <v>46</v>
      </c>
      <c r="D351" s="214"/>
      <c r="E351" s="214" t="s">
        <v>60</v>
      </c>
      <c r="F351" s="214" t="s">
        <v>54</v>
      </c>
      <c r="G351" s="214" t="s">
        <v>55</v>
      </c>
      <c r="H351" s="215">
        <v>42761</v>
      </c>
      <c r="I351" s="215">
        <v>42761</v>
      </c>
      <c r="J351" s="210">
        <v>0</v>
      </c>
      <c r="K351" s="215">
        <v>42762</v>
      </c>
      <c r="L351" s="210">
        <v>1</v>
      </c>
      <c r="M351" s="210"/>
      <c r="N351" s="210"/>
      <c r="O351" s="214" t="s">
        <v>52</v>
      </c>
      <c r="P351" s="210" t="s">
        <v>52</v>
      </c>
      <c r="Q351" s="214"/>
      <c r="R351" s="210">
        <v>5</v>
      </c>
      <c r="S351" s="214"/>
      <c r="T351" s="214"/>
      <c r="U351" s="214" t="s">
        <v>58</v>
      </c>
    </row>
    <row r="352" spans="1:21" s="157" customFormat="1" x14ac:dyDescent="0.25">
      <c r="A352" s="214" t="s">
        <v>51</v>
      </c>
      <c r="B352" s="216">
        <v>9090</v>
      </c>
      <c r="C352" s="214" t="s">
        <v>46</v>
      </c>
      <c r="D352" s="214"/>
      <c r="E352" s="214" t="s">
        <v>66</v>
      </c>
      <c r="F352" s="214" t="s">
        <v>57</v>
      </c>
      <c r="G352" s="214" t="s">
        <v>55</v>
      </c>
      <c r="H352" s="215">
        <v>42761</v>
      </c>
      <c r="I352" s="215">
        <v>42765</v>
      </c>
      <c r="J352" s="210">
        <v>4</v>
      </c>
      <c r="K352" s="215">
        <v>42765</v>
      </c>
      <c r="L352" s="210">
        <v>4</v>
      </c>
      <c r="M352" s="210"/>
      <c r="N352" s="210"/>
      <c r="O352" s="214" t="s">
        <v>52</v>
      </c>
      <c r="P352" s="210" t="s">
        <v>52</v>
      </c>
      <c r="Q352" s="214"/>
      <c r="R352" s="210">
        <v>5</v>
      </c>
      <c r="S352" s="214" t="s">
        <v>56</v>
      </c>
      <c r="T352" s="214"/>
      <c r="U352" s="214" t="s">
        <v>58</v>
      </c>
    </row>
    <row r="353" spans="1:21" s="157" customFormat="1" x14ac:dyDescent="0.25">
      <c r="A353" s="214" t="s">
        <v>51</v>
      </c>
      <c r="B353" s="216">
        <v>9091</v>
      </c>
      <c r="C353" s="214" t="s">
        <v>46</v>
      </c>
      <c r="D353" s="214"/>
      <c r="E353" s="214" t="s">
        <v>66</v>
      </c>
      <c r="F353" s="214" t="s">
        <v>57</v>
      </c>
      <c r="G353" s="214" t="s">
        <v>55</v>
      </c>
      <c r="H353" s="215">
        <v>42762</v>
      </c>
      <c r="I353" s="215">
        <v>42765</v>
      </c>
      <c r="J353" s="210">
        <v>3</v>
      </c>
      <c r="K353" s="215">
        <v>42766</v>
      </c>
      <c r="L353" s="210">
        <v>4</v>
      </c>
      <c r="M353" s="210"/>
      <c r="N353" s="210"/>
      <c r="O353" s="214" t="s">
        <v>52</v>
      </c>
      <c r="P353" s="210" t="s">
        <v>52</v>
      </c>
      <c r="Q353" s="214"/>
      <c r="R353" s="210">
        <v>4</v>
      </c>
      <c r="S353" s="214" t="s">
        <v>56</v>
      </c>
      <c r="T353" s="214"/>
      <c r="U353" s="214"/>
    </row>
    <row r="354" spans="1:21" s="157" customFormat="1" x14ac:dyDescent="0.25">
      <c r="A354" s="214" t="s">
        <v>51</v>
      </c>
      <c r="B354" s="216">
        <v>9092</v>
      </c>
      <c r="C354" s="214" t="s">
        <v>46</v>
      </c>
      <c r="D354" s="214"/>
      <c r="E354" s="214" t="s">
        <v>53</v>
      </c>
      <c r="F354" s="214" t="s">
        <v>57</v>
      </c>
      <c r="G354" s="214" t="s">
        <v>55</v>
      </c>
      <c r="H354" s="215">
        <v>42762</v>
      </c>
      <c r="I354" s="215">
        <v>42762</v>
      </c>
      <c r="J354" s="210">
        <v>0</v>
      </c>
      <c r="K354" s="215">
        <v>42762</v>
      </c>
      <c r="L354" s="210">
        <v>0</v>
      </c>
      <c r="M354" s="210"/>
      <c r="N354" s="210"/>
      <c r="O354" s="214" t="s">
        <v>52</v>
      </c>
      <c r="P354" s="210" t="s">
        <v>52</v>
      </c>
      <c r="Q354" s="214"/>
      <c r="R354" s="210">
        <v>4</v>
      </c>
      <c r="S354" s="214"/>
      <c r="T354" s="214"/>
      <c r="U354" s="214" t="s">
        <v>58</v>
      </c>
    </row>
    <row r="355" spans="1:21" s="157" customFormat="1" x14ac:dyDescent="0.25">
      <c r="A355" s="214" t="s">
        <v>51</v>
      </c>
      <c r="B355" s="216">
        <v>9093</v>
      </c>
      <c r="C355" s="214" t="s">
        <v>46</v>
      </c>
      <c r="D355" s="214"/>
      <c r="E355" s="214" t="s">
        <v>60</v>
      </c>
      <c r="F355" s="214" t="s">
        <v>54</v>
      </c>
      <c r="G355" s="214" t="s">
        <v>55</v>
      </c>
      <c r="H355" s="215">
        <v>42762</v>
      </c>
      <c r="I355" s="215">
        <v>42762</v>
      </c>
      <c r="J355" s="210">
        <v>0</v>
      </c>
      <c r="K355" s="215">
        <v>42762</v>
      </c>
      <c r="L355" s="210">
        <v>0</v>
      </c>
      <c r="M355" s="210"/>
      <c r="N355" s="210"/>
      <c r="O355" s="214" t="s">
        <v>52</v>
      </c>
      <c r="P355" s="210" t="s">
        <v>52</v>
      </c>
      <c r="Q355" s="214"/>
      <c r="R355" s="210">
        <v>4</v>
      </c>
      <c r="S355" s="214"/>
      <c r="T355" s="214"/>
      <c r="U355" s="214"/>
    </row>
    <row r="356" spans="1:21" s="157" customFormat="1" x14ac:dyDescent="0.25">
      <c r="A356" s="214" t="s">
        <v>51</v>
      </c>
      <c r="B356" s="216">
        <v>9094</v>
      </c>
      <c r="C356" s="214" t="s">
        <v>46</v>
      </c>
      <c r="D356" s="214"/>
      <c r="E356" s="214" t="s">
        <v>60</v>
      </c>
      <c r="F356" s="214" t="s">
        <v>54</v>
      </c>
      <c r="G356" s="214" t="s">
        <v>55</v>
      </c>
      <c r="H356" s="215">
        <v>42762</v>
      </c>
      <c r="I356" s="215">
        <v>42762</v>
      </c>
      <c r="J356" s="210">
        <v>0</v>
      </c>
      <c r="K356" s="215">
        <v>42762</v>
      </c>
      <c r="L356" s="210">
        <v>0</v>
      </c>
      <c r="M356" s="210"/>
      <c r="N356" s="210"/>
      <c r="O356" s="214" t="s">
        <v>52</v>
      </c>
      <c r="P356" s="210" t="s">
        <v>52</v>
      </c>
      <c r="Q356" s="214"/>
      <c r="R356" s="210">
        <v>4</v>
      </c>
      <c r="S356" s="214"/>
      <c r="T356" s="214"/>
      <c r="U356" s="214" t="s">
        <v>65</v>
      </c>
    </row>
    <row r="357" spans="1:21" s="157" customFormat="1" x14ac:dyDescent="0.25">
      <c r="A357" s="214" t="s">
        <v>51</v>
      </c>
      <c r="B357" s="216">
        <v>9095</v>
      </c>
      <c r="C357" s="214" t="s">
        <v>46</v>
      </c>
      <c r="D357" s="214"/>
      <c r="E357" s="214" t="s">
        <v>60</v>
      </c>
      <c r="F357" s="214" t="s">
        <v>54</v>
      </c>
      <c r="G357" s="214" t="s">
        <v>55</v>
      </c>
      <c r="H357" s="215">
        <v>42762</v>
      </c>
      <c r="I357" s="215">
        <v>42762</v>
      </c>
      <c r="J357" s="210">
        <v>0</v>
      </c>
      <c r="K357" s="215">
        <v>42762</v>
      </c>
      <c r="L357" s="210">
        <v>0</v>
      </c>
      <c r="M357" s="210"/>
      <c r="N357" s="210"/>
      <c r="O357" s="214" t="s">
        <v>52</v>
      </c>
      <c r="P357" s="210" t="s">
        <v>52</v>
      </c>
      <c r="Q357" s="214"/>
      <c r="R357" s="210">
        <v>4</v>
      </c>
      <c r="S357" s="214"/>
      <c r="T357" s="214"/>
      <c r="U357" s="214"/>
    </row>
    <row r="358" spans="1:21" s="157" customFormat="1" x14ac:dyDescent="0.25">
      <c r="A358" s="214" t="s">
        <v>51</v>
      </c>
      <c r="B358" s="216">
        <v>9096</v>
      </c>
      <c r="C358" s="214" t="s">
        <v>46</v>
      </c>
      <c r="D358" s="214"/>
      <c r="E358" s="214" t="s">
        <v>63</v>
      </c>
      <c r="F358" s="214" t="s">
        <v>54</v>
      </c>
      <c r="G358" s="214" t="s">
        <v>55</v>
      </c>
      <c r="H358" s="215">
        <v>42762</v>
      </c>
      <c r="I358" s="215">
        <v>42762</v>
      </c>
      <c r="J358" s="210">
        <v>0</v>
      </c>
      <c r="K358" s="215">
        <v>42762</v>
      </c>
      <c r="L358" s="210">
        <v>0</v>
      </c>
      <c r="M358" s="210"/>
      <c r="N358" s="210"/>
      <c r="O358" s="214" t="s">
        <v>52</v>
      </c>
      <c r="P358" s="210" t="s">
        <v>52</v>
      </c>
      <c r="Q358" s="214"/>
      <c r="R358" s="210">
        <v>4</v>
      </c>
      <c r="S358" s="214"/>
      <c r="T358" s="214"/>
      <c r="U358" s="214" t="s">
        <v>58</v>
      </c>
    </row>
    <row r="359" spans="1:21" s="157" customFormat="1" x14ac:dyDescent="0.25">
      <c r="A359" s="214" t="s">
        <v>51</v>
      </c>
      <c r="B359" s="216">
        <v>9097</v>
      </c>
      <c r="C359" s="214" t="s">
        <v>46</v>
      </c>
      <c r="D359" s="214"/>
      <c r="E359" s="214" t="s">
        <v>53</v>
      </c>
      <c r="F359" s="214" t="s">
        <v>54</v>
      </c>
      <c r="G359" s="214" t="s">
        <v>55</v>
      </c>
      <c r="H359" s="215">
        <v>42765</v>
      </c>
      <c r="I359" s="215">
        <v>42765</v>
      </c>
      <c r="J359" s="210">
        <v>0</v>
      </c>
      <c r="K359" s="215">
        <v>42765</v>
      </c>
      <c r="L359" s="210">
        <v>0</v>
      </c>
      <c r="M359" s="210"/>
      <c r="N359" s="210"/>
      <c r="O359" s="214" t="s">
        <v>52</v>
      </c>
      <c r="P359" s="210" t="s">
        <v>52</v>
      </c>
      <c r="Q359" s="214"/>
      <c r="R359" s="210">
        <v>1</v>
      </c>
      <c r="S359" s="214" t="s">
        <v>56</v>
      </c>
      <c r="T359" s="214"/>
      <c r="U359" s="214"/>
    </row>
    <row r="360" spans="1:21" s="157" customFormat="1" x14ac:dyDescent="0.25">
      <c r="A360" s="214" t="s">
        <v>51</v>
      </c>
      <c r="B360" s="216">
        <v>9098</v>
      </c>
      <c r="C360" s="214" t="s">
        <v>46</v>
      </c>
      <c r="D360" s="214"/>
      <c r="E360" s="214" t="s">
        <v>63</v>
      </c>
      <c r="F360" s="214" t="s">
        <v>57</v>
      </c>
      <c r="G360" s="214" t="s">
        <v>55</v>
      </c>
      <c r="H360" s="215">
        <v>42765</v>
      </c>
      <c r="I360" s="215">
        <v>42765</v>
      </c>
      <c r="J360" s="210">
        <v>0</v>
      </c>
      <c r="K360" s="215">
        <v>42765</v>
      </c>
      <c r="L360" s="210">
        <v>0</v>
      </c>
      <c r="M360" s="210"/>
      <c r="N360" s="210"/>
      <c r="O360" s="214" t="s">
        <v>52</v>
      </c>
      <c r="P360" s="210" t="s">
        <v>52</v>
      </c>
      <c r="Q360" s="214"/>
      <c r="R360" s="210">
        <v>1</v>
      </c>
      <c r="S360" s="214"/>
      <c r="T360" s="214"/>
      <c r="U360" s="214" t="s">
        <v>62</v>
      </c>
    </row>
    <row r="361" spans="1:21" s="157" customFormat="1" x14ac:dyDescent="0.25">
      <c r="A361" s="214" t="s">
        <v>51</v>
      </c>
      <c r="B361" s="216">
        <v>9099</v>
      </c>
      <c r="C361" s="214" t="s">
        <v>46</v>
      </c>
      <c r="D361" s="214"/>
      <c r="E361" s="214" t="s">
        <v>53</v>
      </c>
      <c r="F361" s="214" t="s">
        <v>54</v>
      </c>
      <c r="G361" s="214" t="s">
        <v>55</v>
      </c>
      <c r="H361" s="215">
        <v>42765</v>
      </c>
      <c r="I361" s="215">
        <v>42765</v>
      </c>
      <c r="J361" s="210">
        <v>0</v>
      </c>
      <c r="K361" s="214" t="s">
        <v>52</v>
      </c>
      <c r="L361" s="210" t="s">
        <v>52</v>
      </c>
      <c r="M361" s="210"/>
      <c r="N361" s="210"/>
      <c r="O361" s="214" t="s">
        <v>52</v>
      </c>
      <c r="P361" s="210" t="s">
        <v>52</v>
      </c>
      <c r="Q361" s="214"/>
      <c r="R361" s="210">
        <v>1</v>
      </c>
      <c r="S361" s="214" t="s">
        <v>56</v>
      </c>
      <c r="T361" s="214"/>
      <c r="U361" s="214"/>
    </row>
    <row r="362" spans="1:21" s="157" customFormat="1" x14ac:dyDescent="0.25">
      <c r="A362" s="214" t="s">
        <v>51</v>
      </c>
      <c r="B362" s="216">
        <v>9100</v>
      </c>
      <c r="C362" s="214" t="s">
        <v>46</v>
      </c>
      <c r="D362" s="214"/>
      <c r="E362" s="214" t="s">
        <v>71</v>
      </c>
      <c r="F362" s="214" t="s">
        <v>54</v>
      </c>
      <c r="G362" s="214" t="s">
        <v>55</v>
      </c>
      <c r="H362" s="215">
        <v>42765</v>
      </c>
      <c r="I362" s="215">
        <v>42765</v>
      </c>
      <c r="J362" s="210">
        <v>0</v>
      </c>
      <c r="K362" s="215">
        <v>42765</v>
      </c>
      <c r="L362" s="210">
        <v>0</v>
      </c>
      <c r="M362" s="210"/>
      <c r="N362" s="210"/>
      <c r="O362" s="214" t="s">
        <v>52</v>
      </c>
      <c r="P362" s="210" t="s">
        <v>52</v>
      </c>
      <c r="Q362" s="214"/>
      <c r="R362" s="210">
        <v>1</v>
      </c>
      <c r="S362" s="214"/>
      <c r="T362" s="214"/>
      <c r="U362" s="214"/>
    </row>
    <row r="363" spans="1:21" s="157" customFormat="1" x14ac:dyDescent="0.25">
      <c r="A363" s="214" t="s">
        <v>51</v>
      </c>
      <c r="B363" s="216">
        <v>9101</v>
      </c>
      <c r="C363" s="214" t="s">
        <v>46</v>
      </c>
      <c r="D363" s="214"/>
      <c r="E363" s="214" t="s">
        <v>59</v>
      </c>
      <c r="F363" s="214" t="s">
        <v>57</v>
      </c>
      <c r="G363" s="214" t="s">
        <v>55</v>
      </c>
      <c r="H363" s="215">
        <v>42766</v>
      </c>
      <c r="I363" s="215">
        <v>42766</v>
      </c>
      <c r="J363" s="210">
        <v>0</v>
      </c>
      <c r="K363" s="215">
        <v>42766</v>
      </c>
      <c r="L363" s="210">
        <v>0</v>
      </c>
      <c r="M363" s="210"/>
      <c r="N363" s="210"/>
      <c r="O363" s="214" t="s">
        <v>52</v>
      </c>
      <c r="P363" s="210" t="s">
        <v>52</v>
      </c>
      <c r="Q363" s="214"/>
      <c r="R363" s="210">
        <v>0</v>
      </c>
      <c r="S363" s="214"/>
      <c r="T363" s="214"/>
      <c r="U363" s="214"/>
    </row>
    <row r="364" spans="1:21" s="157" customFormat="1" x14ac:dyDescent="0.25">
      <c r="A364" s="214" t="s">
        <v>51</v>
      </c>
      <c r="B364" s="216">
        <v>9102</v>
      </c>
      <c r="C364" s="214" t="s">
        <v>46</v>
      </c>
      <c r="D364" s="214"/>
      <c r="E364" s="214" t="s">
        <v>53</v>
      </c>
      <c r="F364" s="214" t="s">
        <v>54</v>
      </c>
      <c r="G364" s="214" t="s">
        <v>55</v>
      </c>
      <c r="H364" s="215">
        <v>42766</v>
      </c>
      <c r="I364" s="215">
        <v>42766</v>
      </c>
      <c r="J364" s="210">
        <v>0</v>
      </c>
      <c r="K364" s="214" t="s">
        <v>52</v>
      </c>
      <c r="L364" s="210" t="s">
        <v>52</v>
      </c>
      <c r="M364" s="210"/>
      <c r="N364" s="210"/>
      <c r="O364" s="214" t="s">
        <v>52</v>
      </c>
      <c r="P364" s="210" t="s">
        <v>52</v>
      </c>
      <c r="Q364" s="214"/>
      <c r="R364" s="210">
        <v>0</v>
      </c>
      <c r="S364" s="214"/>
      <c r="T364" s="214"/>
      <c r="U364" s="214"/>
    </row>
    <row r="365" spans="1:21" s="157" customFormat="1" x14ac:dyDescent="0.25">
      <c r="A365" s="214" t="s">
        <v>51</v>
      </c>
      <c r="B365" s="216">
        <v>9103</v>
      </c>
      <c r="C365" s="214" t="s">
        <v>46</v>
      </c>
      <c r="D365" s="214"/>
      <c r="E365" s="214" t="s">
        <v>53</v>
      </c>
      <c r="F365" s="214" t="s">
        <v>54</v>
      </c>
      <c r="G365" s="214" t="s">
        <v>55</v>
      </c>
      <c r="H365" s="215">
        <v>42766</v>
      </c>
      <c r="I365" s="215">
        <v>42766</v>
      </c>
      <c r="J365" s="210">
        <v>0</v>
      </c>
      <c r="K365" s="215">
        <v>42766</v>
      </c>
      <c r="L365" s="210">
        <v>0</v>
      </c>
      <c r="M365" s="210"/>
      <c r="N365" s="210"/>
      <c r="O365" s="214" t="s">
        <v>52</v>
      </c>
      <c r="P365" s="210" t="s">
        <v>52</v>
      </c>
      <c r="Q365" s="214"/>
      <c r="R365" s="210">
        <v>0</v>
      </c>
      <c r="S365" s="214"/>
      <c r="T365" s="214"/>
      <c r="U365" s="214"/>
    </row>
    <row r="366" spans="1:21" s="157" customFormat="1" x14ac:dyDescent="0.25">
      <c r="A366" s="214" t="s">
        <v>51</v>
      </c>
      <c r="B366" s="216">
        <v>9104</v>
      </c>
      <c r="C366" s="214" t="s">
        <v>81</v>
      </c>
      <c r="D366" s="214"/>
      <c r="E366" s="214" t="s">
        <v>74</v>
      </c>
      <c r="F366" s="214" t="s">
        <v>54</v>
      </c>
      <c r="G366" s="214" t="s">
        <v>82</v>
      </c>
      <c r="H366" s="215">
        <v>42766</v>
      </c>
      <c r="I366" s="214" t="s">
        <v>52</v>
      </c>
      <c r="J366" s="210" t="s">
        <v>52</v>
      </c>
      <c r="K366" s="214" t="s">
        <v>52</v>
      </c>
      <c r="L366" s="210" t="s">
        <v>52</v>
      </c>
      <c r="M366" s="210"/>
      <c r="N366" s="210"/>
      <c r="O366" s="214" t="s">
        <v>52</v>
      </c>
      <c r="P366" s="210" t="s">
        <v>52</v>
      </c>
      <c r="Q366" s="214" t="s">
        <v>56</v>
      </c>
      <c r="R366" s="210">
        <v>0</v>
      </c>
      <c r="S366" s="214"/>
      <c r="T366" s="214"/>
      <c r="U366" s="214"/>
    </row>
  </sheetData>
  <sortState ref="A3:V366">
    <sortCondition descending="1" ref="A3:A366"/>
    <sortCondition ref="B3:B366"/>
    <sortCondition ref="H3:H36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workbookViewId="0">
      <selection activeCell="B23" sqref="B23"/>
    </sheetView>
  </sheetViews>
  <sheetFormatPr defaultColWidth="53.85546875" defaultRowHeight="15" x14ac:dyDescent="0.25"/>
  <cols>
    <col min="1" max="1" width="8.28515625" bestFit="1" customWidth="1"/>
    <col min="2" max="2" width="11.5703125" customWidth="1"/>
    <col min="3" max="3" width="11" bestFit="1" customWidth="1"/>
    <col min="4" max="4" width="13.28515625" bestFit="1" customWidth="1"/>
    <col min="5" max="5" width="13.28515625" customWidth="1"/>
    <col min="6" max="6" width="14.7109375" bestFit="1" customWidth="1"/>
    <col min="7" max="7" width="34.42578125" bestFit="1" customWidth="1"/>
    <col min="8" max="8" width="18.5703125" bestFit="1" customWidth="1"/>
    <col min="9" max="9" width="20.7109375" bestFit="1" customWidth="1"/>
    <col min="10" max="10" width="12.28515625" style="190" bestFit="1" customWidth="1"/>
    <col min="11" max="11" width="24.28515625" bestFit="1" customWidth="1"/>
    <col min="12" max="12" width="11.85546875" style="190" bestFit="1" customWidth="1"/>
    <col min="13" max="14" width="11.85546875" style="190" customWidth="1"/>
    <col min="15" max="15" width="16.7109375" bestFit="1" customWidth="1"/>
    <col min="16" max="16" width="13.5703125" style="190" bestFit="1" customWidth="1"/>
    <col min="17" max="17" width="19.7109375" bestFit="1" customWidth="1"/>
    <col min="18" max="18" width="12.140625" style="190" bestFit="1" customWidth="1"/>
    <col min="19" max="20" width="18.28515625" customWidth="1"/>
    <col min="21" max="21" width="32.7109375" customWidth="1"/>
  </cols>
  <sheetData>
    <row r="1" spans="1:21" s="185" customFormat="1" ht="51" customHeight="1" x14ac:dyDescent="0.25">
      <c r="A1" s="192" t="s">
        <v>47</v>
      </c>
      <c r="B1" s="193" t="s">
        <v>85</v>
      </c>
      <c r="C1" s="192" t="s">
        <v>86</v>
      </c>
      <c r="D1" s="192" t="s">
        <v>87</v>
      </c>
      <c r="E1" s="192" t="s">
        <v>88</v>
      </c>
      <c r="F1" s="192" t="s">
        <v>49</v>
      </c>
      <c r="G1" s="194" t="s">
        <v>89</v>
      </c>
      <c r="H1" s="195" t="s">
        <v>90</v>
      </c>
      <c r="I1" s="196" t="s">
        <v>91</v>
      </c>
      <c r="J1" s="197" t="s">
        <v>92</v>
      </c>
      <c r="K1" s="196" t="s">
        <v>93</v>
      </c>
      <c r="L1" s="197" t="s">
        <v>94</v>
      </c>
      <c r="M1" s="196" t="s">
        <v>95</v>
      </c>
      <c r="N1" s="197" t="s">
        <v>96</v>
      </c>
      <c r="O1" s="195" t="s">
        <v>97</v>
      </c>
      <c r="P1" s="197" t="s">
        <v>98</v>
      </c>
      <c r="Q1" s="194" t="s">
        <v>99</v>
      </c>
      <c r="R1" s="197" t="s">
        <v>100</v>
      </c>
      <c r="S1" s="194" t="s">
        <v>101</v>
      </c>
      <c r="T1" s="198" t="s">
        <v>102</v>
      </c>
      <c r="U1" s="199" t="s">
        <v>50</v>
      </c>
    </row>
    <row r="2" spans="1:21" x14ac:dyDescent="0.25">
      <c r="A2" s="187" t="s">
        <v>51</v>
      </c>
      <c r="B2" s="187">
        <v>8833</v>
      </c>
      <c r="C2" s="187">
        <v>550607</v>
      </c>
      <c r="D2" s="187" t="s">
        <v>60</v>
      </c>
      <c r="E2" s="187"/>
      <c r="F2" s="187" t="s">
        <v>54</v>
      </c>
      <c r="G2" s="187" t="s">
        <v>82</v>
      </c>
      <c r="H2" s="188">
        <v>42720</v>
      </c>
      <c r="I2" s="188">
        <v>42738</v>
      </c>
      <c r="J2" s="189">
        <v>18</v>
      </c>
      <c r="K2" s="188">
        <v>42738</v>
      </c>
      <c r="L2" s="189">
        <v>18</v>
      </c>
      <c r="M2" s="189"/>
      <c r="N2" s="189"/>
      <c r="O2" s="188">
        <v>42741</v>
      </c>
      <c r="P2" s="189">
        <v>21</v>
      </c>
      <c r="Q2" s="187" t="s">
        <v>72</v>
      </c>
      <c r="R2" s="189" t="s">
        <v>52</v>
      </c>
      <c r="S2" s="187"/>
      <c r="T2" s="187"/>
      <c r="U2" s="187" t="s">
        <v>84</v>
      </c>
    </row>
    <row r="3" spans="1:21" x14ac:dyDescent="0.25">
      <c r="A3" s="187" t="s">
        <v>51</v>
      </c>
      <c r="B3" s="187" t="s">
        <v>52</v>
      </c>
      <c r="C3" s="187">
        <v>548234</v>
      </c>
      <c r="D3" s="187" t="s">
        <v>60</v>
      </c>
      <c r="E3" s="187"/>
      <c r="F3" s="187" t="s">
        <v>54</v>
      </c>
      <c r="G3" s="187" t="s">
        <v>82</v>
      </c>
      <c r="H3" s="188">
        <v>42738</v>
      </c>
      <c r="I3" s="188">
        <v>42739</v>
      </c>
      <c r="J3" s="189">
        <v>1</v>
      </c>
      <c r="K3" s="188">
        <v>42739</v>
      </c>
      <c r="L3" s="189">
        <v>1</v>
      </c>
      <c r="M3" s="189"/>
      <c r="N3" s="189"/>
      <c r="O3" s="188">
        <v>42741</v>
      </c>
      <c r="P3" s="189">
        <v>3</v>
      </c>
      <c r="Q3" s="187"/>
      <c r="R3" s="189" t="s">
        <v>52</v>
      </c>
      <c r="S3" s="187"/>
      <c r="T3" s="187"/>
      <c r="U3" s="187"/>
    </row>
    <row r="4" spans="1:21" x14ac:dyDescent="0.25">
      <c r="A4" s="187" t="s">
        <v>51</v>
      </c>
      <c r="B4" s="187" t="s">
        <v>52</v>
      </c>
      <c r="C4" s="187">
        <v>550093</v>
      </c>
      <c r="D4" s="187" t="s">
        <v>59</v>
      </c>
      <c r="E4" s="187"/>
      <c r="F4" s="187" t="s">
        <v>54</v>
      </c>
      <c r="G4" s="187" t="s">
        <v>82</v>
      </c>
      <c r="H4" s="188">
        <v>42741</v>
      </c>
      <c r="I4" s="188">
        <v>42741</v>
      </c>
      <c r="J4" s="189">
        <v>0</v>
      </c>
      <c r="K4" s="188">
        <v>42741</v>
      </c>
      <c r="L4" s="189">
        <v>0</v>
      </c>
      <c r="M4" s="189"/>
      <c r="N4" s="189"/>
      <c r="O4" s="188">
        <v>42746</v>
      </c>
      <c r="P4" s="189">
        <v>5</v>
      </c>
      <c r="Q4" s="187"/>
      <c r="R4" s="189" t="s">
        <v>52</v>
      </c>
      <c r="S4" s="187"/>
      <c r="T4" s="187"/>
      <c r="U4" s="187"/>
    </row>
    <row r="5" spans="1:21" x14ac:dyDescent="0.25">
      <c r="A5" s="187" t="s">
        <v>51</v>
      </c>
      <c r="B5" s="187" t="s">
        <v>52</v>
      </c>
      <c r="C5" s="187">
        <v>431378</v>
      </c>
      <c r="D5" s="187" t="s">
        <v>71</v>
      </c>
      <c r="E5" s="187"/>
      <c r="F5" s="187" t="s">
        <v>54</v>
      </c>
      <c r="G5" s="187" t="s">
        <v>82</v>
      </c>
      <c r="H5" s="188">
        <v>42745</v>
      </c>
      <c r="I5" s="188">
        <v>42745</v>
      </c>
      <c r="J5" s="189">
        <v>0</v>
      </c>
      <c r="K5" s="188">
        <v>42745</v>
      </c>
      <c r="L5" s="189">
        <v>0</v>
      </c>
      <c r="M5" s="189"/>
      <c r="N5" s="189"/>
      <c r="O5" s="188">
        <v>42748</v>
      </c>
      <c r="P5" s="189">
        <v>3</v>
      </c>
      <c r="Q5" s="187"/>
      <c r="R5" s="189" t="s">
        <v>52</v>
      </c>
      <c r="S5" s="187"/>
      <c r="T5" s="187"/>
      <c r="U5" s="187"/>
    </row>
    <row r="6" spans="1:21" x14ac:dyDescent="0.25">
      <c r="A6" s="187" t="s">
        <v>51</v>
      </c>
      <c r="B6" s="187" t="s">
        <v>52</v>
      </c>
      <c r="C6" s="187">
        <v>550612</v>
      </c>
      <c r="D6" s="187" t="s">
        <v>71</v>
      </c>
      <c r="E6" s="187"/>
      <c r="F6" s="187" t="s">
        <v>54</v>
      </c>
      <c r="G6" s="187" t="s">
        <v>82</v>
      </c>
      <c r="H6" s="188">
        <v>42745</v>
      </c>
      <c r="I6" s="188">
        <v>42745</v>
      </c>
      <c r="J6" s="189">
        <v>0</v>
      </c>
      <c r="K6" s="188">
        <v>42745</v>
      </c>
      <c r="L6" s="189">
        <v>0</v>
      </c>
      <c r="M6" s="189"/>
      <c r="N6" s="189"/>
      <c r="O6" s="188">
        <v>42748</v>
      </c>
      <c r="P6" s="189">
        <v>3</v>
      </c>
      <c r="Q6" s="187"/>
      <c r="R6" s="189" t="s">
        <v>52</v>
      </c>
      <c r="S6" s="187"/>
      <c r="T6" s="187"/>
      <c r="U6" s="187"/>
    </row>
    <row r="7" spans="1:21" x14ac:dyDescent="0.25">
      <c r="A7" s="187" t="s">
        <v>51</v>
      </c>
      <c r="B7" s="187" t="s">
        <v>52</v>
      </c>
      <c r="C7" s="187">
        <v>550621</v>
      </c>
      <c r="D7" s="187" t="s">
        <v>66</v>
      </c>
      <c r="E7" s="187"/>
      <c r="F7" s="187" t="s">
        <v>57</v>
      </c>
      <c r="G7" s="187" t="s">
        <v>82</v>
      </c>
      <c r="H7" s="188">
        <v>42745</v>
      </c>
      <c r="I7" s="188">
        <v>42745</v>
      </c>
      <c r="J7" s="189">
        <v>0</v>
      </c>
      <c r="K7" s="188">
        <v>42745</v>
      </c>
      <c r="L7" s="189">
        <v>0</v>
      </c>
      <c r="M7" s="189"/>
      <c r="N7" s="189"/>
      <c r="O7" s="188">
        <v>42755</v>
      </c>
      <c r="P7" s="189">
        <v>10</v>
      </c>
      <c r="Q7" s="187"/>
      <c r="R7" s="189" t="s">
        <v>52</v>
      </c>
      <c r="S7" s="187"/>
      <c r="T7" s="187"/>
      <c r="U7" s="187"/>
    </row>
    <row r="8" spans="1:21" x14ac:dyDescent="0.25">
      <c r="A8" s="187" t="s">
        <v>51</v>
      </c>
      <c r="B8" s="187" t="s">
        <v>52</v>
      </c>
      <c r="C8" s="187">
        <v>544575</v>
      </c>
      <c r="D8" s="187" t="s">
        <v>64</v>
      </c>
      <c r="E8" s="187"/>
      <c r="F8" s="187" t="s">
        <v>54</v>
      </c>
      <c r="G8" s="187" t="s">
        <v>82</v>
      </c>
      <c r="H8" s="188">
        <v>42746</v>
      </c>
      <c r="I8" s="188">
        <v>42746</v>
      </c>
      <c r="J8" s="189">
        <v>0</v>
      </c>
      <c r="K8" s="188">
        <v>42746</v>
      </c>
      <c r="L8" s="189">
        <v>0</v>
      </c>
      <c r="M8" s="189"/>
      <c r="N8" s="189"/>
      <c r="O8" s="188">
        <v>42758</v>
      </c>
      <c r="P8" s="189">
        <v>12</v>
      </c>
      <c r="Q8" s="187"/>
      <c r="R8" s="189" t="s">
        <v>52</v>
      </c>
      <c r="S8" s="187"/>
      <c r="T8" s="187"/>
      <c r="U8" s="187"/>
    </row>
    <row r="9" spans="1:21" x14ac:dyDescent="0.25">
      <c r="A9" s="187" t="s">
        <v>51</v>
      </c>
      <c r="B9" s="187" t="s">
        <v>52</v>
      </c>
      <c r="C9" s="187">
        <v>550613</v>
      </c>
      <c r="D9" s="187" t="s">
        <v>53</v>
      </c>
      <c r="E9" s="187"/>
      <c r="F9" s="187" t="s">
        <v>54</v>
      </c>
      <c r="G9" s="187" t="s">
        <v>82</v>
      </c>
      <c r="H9" s="188">
        <v>42746</v>
      </c>
      <c r="I9" s="188">
        <v>42746</v>
      </c>
      <c r="J9" s="189">
        <v>0</v>
      </c>
      <c r="K9" s="188">
        <v>42746</v>
      </c>
      <c r="L9" s="189">
        <v>0</v>
      </c>
      <c r="M9" s="189"/>
      <c r="N9" s="189"/>
      <c r="O9" s="188">
        <v>42752</v>
      </c>
      <c r="P9" s="189">
        <v>6</v>
      </c>
      <c r="Q9" s="187"/>
      <c r="R9" s="189" t="s">
        <v>52</v>
      </c>
      <c r="S9" s="187"/>
      <c r="T9" s="187"/>
      <c r="U9" s="187"/>
    </row>
    <row r="10" spans="1:21" x14ac:dyDescent="0.25">
      <c r="A10" s="187" t="s">
        <v>51</v>
      </c>
      <c r="B10" s="187" t="s">
        <v>52</v>
      </c>
      <c r="C10" s="187">
        <v>550616</v>
      </c>
      <c r="D10" s="187" t="s">
        <v>64</v>
      </c>
      <c r="E10" s="187"/>
      <c r="F10" s="187" t="s">
        <v>54</v>
      </c>
      <c r="G10" s="187" t="s">
        <v>82</v>
      </c>
      <c r="H10" s="188">
        <v>42746</v>
      </c>
      <c r="I10" s="188">
        <v>42747</v>
      </c>
      <c r="J10" s="189">
        <v>1</v>
      </c>
      <c r="K10" s="188">
        <v>42747</v>
      </c>
      <c r="L10" s="189">
        <v>1</v>
      </c>
      <c r="M10" s="189"/>
      <c r="N10" s="189"/>
      <c r="O10" s="188">
        <v>42753</v>
      </c>
      <c r="P10" s="189">
        <v>7</v>
      </c>
      <c r="Q10" s="187"/>
      <c r="R10" s="189" t="s">
        <v>52</v>
      </c>
      <c r="S10" s="187"/>
      <c r="T10" s="187"/>
      <c r="U10" s="187" t="s">
        <v>62</v>
      </c>
    </row>
    <row r="11" spans="1:21" x14ac:dyDescent="0.25">
      <c r="A11" s="187" t="s">
        <v>51</v>
      </c>
      <c r="B11" s="187" t="s">
        <v>52</v>
      </c>
      <c r="C11" s="187">
        <v>550622</v>
      </c>
      <c r="D11" s="187" t="s">
        <v>66</v>
      </c>
      <c r="E11" s="187"/>
      <c r="F11" s="187" t="s">
        <v>54</v>
      </c>
      <c r="G11" s="187" t="s">
        <v>82</v>
      </c>
      <c r="H11" s="188">
        <v>42746</v>
      </c>
      <c r="I11" s="188">
        <v>42746</v>
      </c>
      <c r="J11" s="189">
        <v>0</v>
      </c>
      <c r="K11" s="188">
        <v>42746</v>
      </c>
      <c r="L11" s="189">
        <v>0</v>
      </c>
      <c r="M11" s="189"/>
      <c r="N11" s="189"/>
      <c r="O11" s="188">
        <v>42755</v>
      </c>
      <c r="P11" s="189">
        <v>9</v>
      </c>
      <c r="Q11" s="187"/>
      <c r="R11" s="189" t="s">
        <v>52</v>
      </c>
      <c r="S11" s="187"/>
      <c r="T11" s="187"/>
      <c r="U11" s="187"/>
    </row>
    <row r="12" spans="1:21" x14ac:dyDescent="0.25">
      <c r="A12" s="187" t="s">
        <v>51</v>
      </c>
      <c r="B12" s="187" t="s">
        <v>52</v>
      </c>
      <c r="C12" s="187">
        <v>127434</v>
      </c>
      <c r="D12" s="187" t="s">
        <v>64</v>
      </c>
      <c r="E12" s="187"/>
      <c r="F12" s="187" t="s">
        <v>54</v>
      </c>
      <c r="G12" s="187" t="s">
        <v>82</v>
      </c>
      <c r="H12" s="188">
        <v>42747</v>
      </c>
      <c r="I12" s="188">
        <v>42748</v>
      </c>
      <c r="J12" s="189">
        <v>1</v>
      </c>
      <c r="K12" s="188">
        <v>42748</v>
      </c>
      <c r="L12" s="189">
        <v>1</v>
      </c>
      <c r="M12" s="189"/>
      <c r="N12" s="189"/>
      <c r="O12" s="188">
        <v>42753</v>
      </c>
      <c r="P12" s="189">
        <v>6</v>
      </c>
      <c r="Q12" s="187"/>
      <c r="R12" s="189" t="s">
        <v>52</v>
      </c>
      <c r="S12" s="187"/>
      <c r="T12" s="187"/>
      <c r="U12" s="187"/>
    </row>
    <row r="13" spans="1:21" x14ac:dyDescent="0.25">
      <c r="A13" s="187" t="s">
        <v>51</v>
      </c>
      <c r="B13" s="187" t="s">
        <v>52</v>
      </c>
      <c r="C13" s="187">
        <v>550618</v>
      </c>
      <c r="D13" s="187" t="s">
        <v>60</v>
      </c>
      <c r="E13" s="187"/>
      <c r="F13" s="187" t="s">
        <v>54</v>
      </c>
      <c r="G13" s="187" t="s">
        <v>82</v>
      </c>
      <c r="H13" s="188">
        <v>42747</v>
      </c>
      <c r="I13" s="188">
        <v>42747</v>
      </c>
      <c r="J13" s="189">
        <v>0</v>
      </c>
      <c r="K13" s="188">
        <v>42747</v>
      </c>
      <c r="L13" s="189">
        <v>0</v>
      </c>
      <c r="M13" s="189"/>
      <c r="N13" s="189"/>
      <c r="O13" s="188">
        <v>42754</v>
      </c>
      <c r="P13" s="189">
        <v>7</v>
      </c>
      <c r="Q13" s="187"/>
      <c r="R13" s="189" t="s">
        <v>52</v>
      </c>
      <c r="S13" s="187"/>
      <c r="T13" s="187"/>
      <c r="U13" s="187"/>
    </row>
    <row r="14" spans="1:21" x14ac:dyDescent="0.25">
      <c r="A14" s="187" t="s">
        <v>51</v>
      </c>
      <c r="B14" s="187" t="s">
        <v>52</v>
      </c>
      <c r="C14" s="187">
        <v>550619</v>
      </c>
      <c r="D14" s="187" t="s">
        <v>60</v>
      </c>
      <c r="E14" s="187"/>
      <c r="F14" s="187" t="s">
        <v>57</v>
      </c>
      <c r="G14" s="187" t="s">
        <v>82</v>
      </c>
      <c r="H14" s="188">
        <v>42747</v>
      </c>
      <c r="I14" s="188">
        <v>42747</v>
      </c>
      <c r="J14" s="189">
        <v>0</v>
      </c>
      <c r="K14" s="188">
        <v>42747</v>
      </c>
      <c r="L14" s="189">
        <v>0</v>
      </c>
      <c r="M14" s="189"/>
      <c r="N14" s="189"/>
      <c r="O14" s="188">
        <v>42754</v>
      </c>
      <c r="P14" s="189">
        <v>7</v>
      </c>
      <c r="Q14" s="187"/>
      <c r="R14" s="189" t="s">
        <v>52</v>
      </c>
      <c r="S14" s="187"/>
      <c r="T14" s="187"/>
      <c r="U14" s="187"/>
    </row>
    <row r="15" spans="1:21" x14ac:dyDescent="0.25">
      <c r="A15" s="187" t="s">
        <v>51</v>
      </c>
      <c r="B15" s="187" t="s">
        <v>52</v>
      </c>
      <c r="C15" s="187">
        <v>388779</v>
      </c>
      <c r="D15" s="187" t="s">
        <v>61</v>
      </c>
      <c r="E15" s="187"/>
      <c r="F15" s="187" t="s">
        <v>57</v>
      </c>
      <c r="G15" s="187" t="s">
        <v>82</v>
      </c>
      <c r="H15" s="188">
        <v>42748</v>
      </c>
      <c r="I15" s="188">
        <v>42748</v>
      </c>
      <c r="J15" s="189">
        <v>0</v>
      </c>
      <c r="K15" s="188">
        <v>42748</v>
      </c>
      <c r="L15" s="189">
        <v>0</v>
      </c>
      <c r="M15" s="189"/>
      <c r="N15" s="189"/>
      <c r="O15" s="188">
        <v>42759</v>
      </c>
      <c r="P15" s="189">
        <v>11</v>
      </c>
      <c r="Q15" s="187"/>
      <c r="R15" s="189" t="s">
        <v>52</v>
      </c>
      <c r="S15" s="187"/>
      <c r="T15" s="187"/>
      <c r="U15" s="187"/>
    </row>
    <row r="16" spans="1:21" x14ac:dyDescent="0.25">
      <c r="A16" s="187" t="s">
        <v>51</v>
      </c>
      <c r="B16" s="187" t="s">
        <v>52</v>
      </c>
      <c r="C16" s="187">
        <v>550370</v>
      </c>
      <c r="D16" s="187" t="s">
        <v>60</v>
      </c>
      <c r="E16" s="187"/>
      <c r="F16" s="187" t="s">
        <v>54</v>
      </c>
      <c r="G16" s="187" t="s">
        <v>82</v>
      </c>
      <c r="H16" s="188">
        <v>42748</v>
      </c>
      <c r="I16" s="188">
        <v>42752</v>
      </c>
      <c r="J16" s="189">
        <v>4</v>
      </c>
      <c r="K16" s="188">
        <v>42752</v>
      </c>
      <c r="L16" s="189">
        <v>4</v>
      </c>
      <c r="M16" s="189"/>
      <c r="N16" s="189"/>
      <c r="O16" s="188">
        <v>42762</v>
      </c>
      <c r="P16" s="189">
        <v>14</v>
      </c>
      <c r="Q16" s="187"/>
      <c r="R16" s="189" t="s">
        <v>52</v>
      </c>
      <c r="S16" s="187"/>
      <c r="T16" s="187"/>
      <c r="U16" s="187"/>
    </row>
    <row r="17" spans="1:21" x14ac:dyDescent="0.25">
      <c r="A17" s="187" t="s">
        <v>51</v>
      </c>
      <c r="B17" s="187" t="s">
        <v>52</v>
      </c>
      <c r="C17" s="187">
        <v>549883</v>
      </c>
      <c r="D17" s="187" t="s">
        <v>74</v>
      </c>
      <c r="E17" s="187"/>
      <c r="F17" s="187" t="s">
        <v>54</v>
      </c>
      <c r="G17" s="187" t="s">
        <v>82</v>
      </c>
      <c r="H17" s="188">
        <v>42752</v>
      </c>
      <c r="I17" s="188">
        <v>42752</v>
      </c>
      <c r="J17" s="189">
        <v>0</v>
      </c>
      <c r="K17" s="188">
        <v>42752</v>
      </c>
      <c r="L17" s="189">
        <v>0</v>
      </c>
      <c r="M17" s="189"/>
      <c r="N17" s="189"/>
      <c r="O17" s="188">
        <v>42759</v>
      </c>
      <c r="P17" s="189">
        <v>7</v>
      </c>
      <c r="Q17" s="187"/>
      <c r="R17" s="189" t="s">
        <v>52</v>
      </c>
      <c r="S17" s="187"/>
      <c r="T17" s="187"/>
      <c r="U17" s="187"/>
    </row>
    <row r="18" spans="1:21" x14ac:dyDescent="0.25">
      <c r="A18" s="187" t="s">
        <v>51</v>
      </c>
      <c r="B18" s="187" t="s">
        <v>52</v>
      </c>
      <c r="C18" s="187">
        <v>550602</v>
      </c>
      <c r="D18" s="187" t="s">
        <v>64</v>
      </c>
      <c r="E18" s="187"/>
      <c r="F18" s="187" t="s">
        <v>54</v>
      </c>
      <c r="G18" s="187" t="s">
        <v>82</v>
      </c>
      <c r="H18" s="188">
        <v>42758</v>
      </c>
      <c r="I18" s="188">
        <v>42759</v>
      </c>
      <c r="J18" s="189">
        <v>1</v>
      </c>
      <c r="K18" s="188">
        <v>42759</v>
      </c>
      <c r="L18" s="189">
        <v>1</v>
      </c>
      <c r="M18" s="189"/>
      <c r="N18" s="189"/>
      <c r="O18" s="188">
        <v>42759</v>
      </c>
      <c r="P18" s="189">
        <v>1</v>
      </c>
      <c r="Q18" s="187"/>
      <c r="R18" s="189" t="s">
        <v>52</v>
      </c>
      <c r="S18" s="187"/>
      <c r="T18" s="187"/>
      <c r="U18" s="187"/>
    </row>
    <row r="19" spans="1:21" x14ac:dyDescent="0.25">
      <c r="A19" s="187" t="s">
        <v>51</v>
      </c>
      <c r="B19" s="187" t="s">
        <v>52</v>
      </c>
      <c r="C19" s="187">
        <v>534618</v>
      </c>
      <c r="D19" s="187" t="s">
        <v>74</v>
      </c>
      <c r="E19" s="187"/>
      <c r="F19" s="187" t="s">
        <v>57</v>
      </c>
      <c r="G19" s="187" t="s">
        <v>82</v>
      </c>
      <c r="H19" s="188">
        <v>42760</v>
      </c>
      <c r="I19" s="188">
        <v>42760</v>
      </c>
      <c r="J19" s="189">
        <v>0</v>
      </c>
      <c r="K19" s="188">
        <v>42760</v>
      </c>
      <c r="L19" s="189">
        <v>0</v>
      </c>
      <c r="M19" s="189"/>
      <c r="N19" s="189"/>
      <c r="O19" s="188">
        <v>42766</v>
      </c>
      <c r="P19" s="189">
        <v>6</v>
      </c>
      <c r="Q19" s="187"/>
      <c r="R19" s="189" t="s">
        <v>52</v>
      </c>
      <c r="S19" s="187"/>
      <c r="T19" s="187"/>
      <c r="U19" s="187"/>
    </row>
    <row r="20" spans="1:21" x14ac:dyDescent="0.25">
      <c r="A20" s="187" t="s">
        <v>51</v>
      </c>
      <c r="B20" s="187" t="s">
        <v>52</v>
      </c>
      <c r="C20" s="187">
        <v>550628</v>
      </c>
      <c r="D20" s="187" t="s">
        <v>76</v>
      </c>
      <c r="E20" s="187"/>
      <c r="F20" s="187" t="s">
        <v>54</v>
      </c>
      <c r="G20" s="187" t="s">
        <v>82</v>
      </c>
      <c r="H20" s="188">
        <v>42762</v>
      </c>
      <c r="I20" s="188">
        <v>42762</v>
      </c>
      <c r="J20" s="189">
        <v>0</v>
      </c>
      <c r="K20" s="188">
        <v>42762</v>
      </c>
      <c r="L20" s="189">
        <v>0</v>
      </c>
      <c r="M20" s="189"/>
      <c r="N20" s="189"/>
      <c r="O20" s="188">
        <v>42766</v>
      </c>
      <c r="P20" s="189">
        <v>4</v>
      </c>
      <c r="Q20" s="187"/>
      <c r="R20" s="189" t="s">
        <v>52</v>
      </c>
      <c r="S20" s="187"/>
      <c r="T20" s="187"/>
      <c r="U20" s="187"/>
    </row>
    <row r="21" spans="1:21" x14ac:dyDescent="0.25">
      <c r="A21" s="187" t="s">
        <v>51</v>
      </c>
      <c r="B21" s="187" t="s">
        <v>52</v>
      </c>
      <c r="C21" s="187">
        <v>550632</v>
      </c>
      <c r="D21" s="187" t="s">
        <v>60</v>
      </c>
      <c r="E21" s="187"/>
      <c r="F21" s="187" t="s">
        <v>54</v>
      </c>
      <c r="G21" s="187" t="s">
        <v>82</v>
      </c>
      <c r="H21" s="188">
        <v>42765</v>
      </c>
      <c r="I21" s="188">
        <v>42765</v>
      </c>
      <c r="J21" s="189">
        <v>0</v>
      </c>
      <c r="K21" s="188">
        <v>42765</v>
      </c>
      <c r="L21" s="189">
        <v>0</v>
      </c>
      <c r="M21" s="189"/>
      <c r="N21" s="189"/>
      <c r="O21" s="187" t="s">
        <v>52</v>
      </c>
      <c r="P21" s="189" t="s">
        <v>52</v>
      </c>
      <c r="Q21" s="187"/>
      <c r="R21" s="189">
        <v>1</v>
      </c>
      <c r="S21" s="187"/>
      <c r="T21" s="187"/>
      <c r="U21" s="187"/>
    </row>
  </sheetData>
  <sortState ref="A2:U21">
    <sortCondition ref="H2:H21"/>
    <sortCondition ref="C2:C2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9"/>
  <sheetViews>
    <sheetView workbookViewId="0">
      <selection activeCell="E1" sqref="E1"/>
    </sheetView>
  </sheetViews>
  <sheetFormatPr defaultColWidth="18.85546875" defaultRowHeight="15" x14ac:dyDescent="0.25"/>
  <cols>
    <col min="1" max="1" width="14.42578125" customWidth="1"/>
    <col min="2" max="2" width="18.85546875" style="184"/>
    <col min="9" max="9" width="18.85546875" style="184" customWidth="1"/>
    <col min="10" max="10" width="18.85546875" customWidth="1"/>
    <col min="11" max="11" width="18.85546875" style="184" customWidth="1"/>
    <col min="12" max="12" width="18.85546875" style="211" customWidth="1"/>
    <col min="13" max="13" width="18.85546875" style="184" customWidth="1"/>
    <col min="15" max="15" width="18.85546875" style="184"/>
    <col min="16" max="16" width="27.42578125" customWidth="1"/>
    <col min="17" max="17" width="18.85546875" style="184"/>
    <col min="20" max="20" width="60.85546875" customWidth="1"/>
  </cols>
  <sheetData>
    <row r="1" spans="1:20" x14ac:dyDescent="0.25">
      <c r="A1" s="1" t="s">
        <v>205</v>
      </c>
      <c r="L1"/>
      <c r="N1" s="184"/>
    </row>
    <row r="2" spans="1:20" s="185" customFormat="1" ht="51" customHeight="1" x14ac:dyDescent="0.25">
      <c r="A2" s="192" t="s">
        <v>47</v>
      </c>
      <c r="B2" s="193" t="s">
        <v>85</v>
      </c>
      <c r="C2" s="192" t="s">
        <v>87</v>
      </c>
      <c r="D2" s="192" t="s">
        <v>88</v>
      </c>
      <c r="E2" s="192" t="s">
        <v>49</v>
      </c>
      <c r="F2" s="194" t="s">
        <v>89</v>
      </c>
      <c r="G2" s="195" t="s">
        <v>90</v>
      </c>
      <c r="H2" s="196" t="s">
        <v>91</v>
      </c>
      <c r="I2" s="197" t="s">
        <v>92</v>
      </c>
      <c r="J2" s="196" t="s">
        <v>93</v>
      </c>
      <c r="K2" s="197" t="s">
        <v>94</v>
      </c>
      <c r="L2" s="196" t="s">
        <v>95</v>
      </c>
      <c r="M2" s="197" t="s">
        <v>96</v>
      </c>
      <c r="N2" s="195" t="s">
        <v>97</v>
      </c>
      <c r="O2" s="197" t="s">
        <v>98</v>
      </c>
      <c r="P2" s="194" t="s">
        <v>99</v>
      </c>
      <c r="Q2" s="197" t="s">
        <v>100</v>
      </c>
      <c r="R2" s="194" t="s">
        <v>101</v>
      </c>
      <c r="S2" s="198" t="s">
        <v>102</v>
      </c>
      <c r="T2" s="199" t="s">
        <v>50</v>
      </c>
    </row>
    <row r="3" spans="1:20" s="157" customFormat="1" x14ac:dyDescent="0.25">
      <c r="A3" s="214" t="s">
        <v>103</v>
      </c>
      <c r="B3" s="210">
        <v>7996</v>
      </c>
      <c r="C3" s="214" t="s">
        <v>195</v>
      </c>
      <c r="D3" s="214" t="s">
        <v>113</v>
      </c>
      <c r="E3" s="214" t="s">
        <v>188</v>
      </c>
      <c r="F3" s="214" t="s">
        <v>189</v>
      </c>
      <c r="G3" s="215">
        <v>42662</v>
      </c>
      <c r="H3" s="215">
        <v>42663</v>
      </c>
      <c r="I3" s="210">
        <v>1</v>
      </c>
      <c r="J3" s="215">
        <v>42663</v>
      </c>
      <c r="K3" s="210">
        <v>1</v>
      </c>
      <c r="L3" s="215">
        <v>42738</v>
      </c>
      <c r="M3" s="210">
        <v>76</v>
      </c>
      <c r="N3" s="215">
        <v>42739</v>
      </c>
      <c r="O3" s="210">
        <v>77</v>
      </c>
      <c r="P3" s="214" t="s">
        <v>111</v>
      </c>
      <c r="Q3" s="210" t="s">
        <v>52</v>
      </c>
      <c r="R3" s="214"/>
      <c r="S3" s="214" t="s">
        <v>190</v>
      </c>
      <c r="T3" s="214"/>
    </row>
    <row r="4" spans="1:20" s="157" customFormat="1" x14ac:dyDescent="0.25">
      <c r="A4" s="214" t="s">
        <v>103</v>
      </c>
      <c r="B4" s="210">
        <v>8012</v>
      </c>
      <c r="C4" s="214" t="s">
        <v>195</v>
      </c>
      <c r="D4" s="214" t="s">
        <v>113</v>
      </c>
      <c r="E4" s="214" t="s">
        <v>188</v>
      </c>
      <c r="F4" s="214" t="s">
        <v>189</v>
      </c>
      <c r="G4" s="215">
        <v>42669</v>
      </c>
      <c r="H4" s="215">
        <v>42669</v>
      </c>
      <c r="I4" s="210">
        <v>0</v>
      </c>
      <c r="J4" s="215">
        <v>42669</v>
      </c>
      <c r="K4" s="210">
        <v>0</v>
      </c>
      <c r="L4" s="215">
        <v>42734</v>
      </c>
      <c r="M4" s="210">
        <v>65</v>
      </c>
      <c r="N4" s="215">
        <v>42738</v>
      </c>
      <c r="O4" s="210">
        <v>69</v>
      </c>
      <c r="P4" s="214" t="s">
        <v>111</v>
      </c>
      <c r="Q4" s="210" t="s">
        <v>52</v>
      </c>
      <c r="R4" s="214"/>
      <c r="S4" s="214" t="s">
        <v>190</v>
      </c>
      <c r="T4" s="214"/>
    </row>
    <row r="5" spans="1:20" s="157" customFormat="1" x14ac:dyDescent="0.25">
      <c r="A5" s="214" t="s">
        <v>103</v>
      </c>
      <c r="B5" s="210">
        <v>8019</v>
      </c>
      <c r="C5" s="214" t="s">
        <v>195</v>
      </c>
      <c r="D5" s="214" t="s">
        <v>142</v>
      </c>
      <c r="E5" s="214" t="s">
        <v>54</v>
      </c>
      <c r="F5" s="214" t="s">
        <v>189</v>
      </c>
      <c r="G5" s="215">
        <v>42674</v>
      </c>
      <c r="H5" s="215">
        <v>42674</v>
      </c>
      <c r="I5" s="210">
        <v>0</v>
      </c>
      <c r="J5" s="215">
        <v>42674</v>
      </c>
      <c r="K5" s="210">
        <v>0</v>
      </c>
      <c r="L5" s="215" t="s">
        <v>52</v>
      </c>
      <c r="M5" s="210" t="s">
        <v>52</v>
      </c>
      <c r="N5" s="215">
        <v>42747</v>
      </c>
      <c r="O5" s="210">
        <v>73</v>
      </c>
      <c r="P5" s="214" t="s">
        <v>111</v>
      </c>
      <c r="Q5" s="210" t="s">
        <v>52</v>
      </c>
      <c r="R5" s="214"/>
      <c r="S5" s="214" t="s">
        <v>190</v>
      </c>
      <c r="T5" s="214"/>
    </row>
    <row r="6" spans="1:20" s="157" customFormat="1" x14ac:dyDescent="0.25">
      <c r="A6" s="214" t="s">
        <v>103</v>
      </c>
      <c r="B6" s="210">
        <v>8067</v>
      </c>
      <c r="C6" s="214" t="s">
        <v>195</v>
      </c>
      <c r="D6" s="214" t="s">
        <v>105</v>
      </c>
      <c r="E6" s="214" t="s">
        <v>54</v>
      </c>
      <c r="F6" s="214" t="s">
        <v>189</v>
      </c>
      <c r="G6" s="215">
        <v>42670</v>
      </c>
      <c r="H6" s="215">
        <v>42676</v>
      </c>
      <c r="I6" s="210">
        <v>6</v>
      </c>
      <c r="J6" s="215">
        <v>42676</v>
      </c>
      <c r="K6" s="210">
        <v>6</v>
      </c>
      <c r="L6" s="215">
        <v>42734</v>
      </c>
      <c r="M6" s="210">
        <v>64</v>
      </c>
      <c r="N6" s="215">
        <v>42738</v>
      </c>
      <c r="O6" s="210">
        <v>68</v>
      </c>
      <c r="P6" s="214" t="s">
        <v>111</v>
      </c>
      <c r="Q6" s="210" t="s">
        <v>52</v>
      </c>
      <c r="R6" s="214"/>
      <c r="S6" s="214" t="s">
        <v>190</v>
      </c>
      <c r="T6" s="214"/>
    </row>
    <row r="7" spans="1:20" s="157" customFormat="1" x14ac:dyDescent="0.25">
      <c r="A7" s="214" t="s">
        <v>103</v>
      </c>
      <c r="B7" s="210">
        <v>8330</v>
      </c>
      <c r="C7" s="214" t="s">
        <v>195</v>
      </c>
      <c r="D7" s="214" t="s">
        <v>130</v>
      </c>
      <c r="E7" s="214" t="s">
        <v>188</v>
      </c>
      <c r="F7" s="214" t="s">
        <v>189</v>
      </c>
      <c r="G7" s="215">
        <v>42655</v>
      </c>
      <c r="H7" s="215">
        <v>42711</v>
      </c>
      <c r="I7" s="210">
        <v>56</v>
      </c>
      <c r="J7" s="215">
        <v>42711</v>
      </c>
      <c r="K7" s="210">
        <v>56</v>
      </c>
      <c r="L7" s="215">
        <v>42759</v>
      </c>
      <c r="M7" s="210">
        <v>104</v>
      </c>
      <c r="N7" s="215">
        <v>42760</v>
      </c>
      <c r="O7" s="210">
        <v>105</v>
      </c>
      <c r="P7" s="214" t="s">
        <v>111</v>
      </c>
      <c r="Q7" s="210" t="s">
        <v>52</v>
      </c>
      <c r="R7" s="214"/>
      <c r="S7" s="214" t="s">
        <v>190</v>
      </c>
      <c r="T7" s="214"/>
    </row>
    <row r="8" spans="1:20" s="157" customFormat="1" x14ac:dyDescent="0.25">
      <c r="A8" s="214" t="s">
        <v>103</v>
      </c>
      <c r="B8" s="210">
        <v>8338</v>
      </c>
      <c r="C8" s="214" t="s">
        <v>195</v>
      </c>
      <c r="D8" s="214" t="s">
        <v>105</v>
      </c>
      <c r="E8" s="214" t="s">
        <v>54</v>
      </c>
      <c r="F8" s="214" t="s">
        <v>189</v>
      </c>
      <c r="G8" s="215">
        <v>42676</v>
      </c>
      <c r="H8" s="215">
        <v>42676</v>
      </c>
      <c r="I8" s="210">
        <v>0</v>
      </c>
      <c r="J8" s="215">
        <v>42676</v>
      </c>
      <c r="K8" s="210">
        <v>0</v>
      </c>
      <c r="L8" s="215">
        <v>42740</v>
      </c>
      <c r="M8" s="210">
        <v>64</v>
      </c>
      <c r="N8" s="215">
        <v>42741</v>
      </c>
      <c r="O8" s="210">
        <v>65</v>
      </c>
      <c r="P8" s="214" t="s">
        <v>111</v>
      </c>
      <c r="Q8" s="210" t="s">
        <v>52</v>
      </c>
      <c r="R8" s="214"/>
      <c r="S8" s="214" t="s">
        <v>190</v>
      </c>
      <c r="T8" s="214"/>
    </row>
    <row r="9" spans="1:20" s="157" customFormat="1" x14ac:dyDescent="0.25">
      <c r="A9" s="214" t="s">
        <v>103</v>
      </c>
      <c r="B9" s="210">
        <v>8339</v>
      </c>
      <c r="C9" s="214" t="s">
        <v>195</v>
      </c>
      <c r="D9" s="214" t="s">
        <v>113</v>
      </c>
      <c r="E9" s="214" t="s">
        <v>188</v>
      </c>
      <c r="F9" s="214" t="s">
        <v>189</v>
      </c>
      <c r="G9" s="215">
        <v>42676</v>
      </c>
      <c r="H9" s="215">
        <v>42677</v>
      </c>
      <c r="I9" s="210">
        <v>1</v>
      </c>
      <c r="J9" s="215">
        <v>42677</v>
      </c>
      <c r="K9" s="210">
        <v>1</v>
      </c>
      <c r="L9" s="215">
        <v>42739</v>
      </c>
      <c r="M9" s="210">
        <v>63</v>
      </c>
      <c r="N9" s="215">
        <v>42740</v>
      </c>
      <c r="O9" s="210">
        <v>64</v>
      </c>
      <c r="P9" s="214" t="s">
        <v>111</v>
      </c>
      <c r="Q9" s="210" t="s">
        <v>52</v>
      </c>
      <c r="R9" s="214"/>
      <c r="S9" s="214" t="s">
        <v>190</v>
      </c>
      <c r="T9" s="214"/>
    </row>
    <row r="10" spans="1:20" s="157" customFormat="1" x14ac:dyDescent="0.25">
      <c r="A10" s="214" t="s">
        <v>103</v>
      </c>
      <c r="B10" s="210">
        <v>8342</v>
      </c>
      <c r="C10" s="214" t="s">
        <v>195</v>
      </c>
      <c r="D10" s="214" t="s">
        <v>140</v>
      </c>
      <c r="E10" s="214" t="s">
        <v>54</v>
      </c>
      <c r="F10" s="214" t="s">
        <v>189</v>
      </c>
      <c r="G10" s="215">
        <v>42677</v>
      </c>
      <c r="H10" s="215">
        <v>42677</v>
      </c>
      <c r="I10" s="210">
        <v>0</v>
      </c>
      <c r="J10" s="215">
        <v>42677</v>
      </c>
      <c r="K10" s="210">
        <v>0</v>
      </c>
      <c r="L10" s="215" t="s">
        <v>52</v>
      </c>
      <c r="M10" s="210" t="s">
        <v>52</v>
      </c>
      <c r="N10" s="215">
        <v>42752</v>
      </c>
      <c r="O10" s="210">
        <v>75</v>
      </c>
      <c r="P10" s="214" t="s">
        <v>111</v>
      </c>
      <c r="Q10" s="210" t="s">
        <v>52</v>
      </c>
      <c r="R10" s="214"/>
      <c r="S10" s="214" t="s">
        <v>190</v>
      </c>
      <c r="T10" s="214"/>
    </row>
    <row r="11" spans="1:20" s="157" customFormat="1" x14ac:dyDescent="0.25">
      <c r="A11" s="214" t="s">
        <v>103</v>
      </c>
      <c r="B11" s="210">
        <v>8343</v>
      </c>
      <c r="C11" s="214" t="s">
        <v>195</v>
      </c>
      <c r="D11" s="214" t="s">
        <v>119</v>
      </c>
      <c r="E11" s="214" t="s">
        <v>191</v>
      </c>
      <c r="F11" s="214" t="s">
        <v>189</v>
      </c>
      <c r="G11" s="215">
        <v>42677</v>
      </c>
      <c r="H11" s="215">
        <v>42678</v>
      </c>
      <c r="I11" s="210">
        <v>1</v>
      </c>
      <c r="J11" s="215">
        <v>42678</v>
      </c>
      <c r="K11" s="210">
        <v>1</v>
      </c>
      <c r="L11" s="215">
        <v>42740</v>
      </c>
      <c r="M11" s="210">
        <v>63</v>
      </c>
      <c r="N11" s="215">
        <v>42741</v>
      </c>
      <c r="O11" s="210">
        <v>64</v>
      </c>
      <c r="P11" s="214" t="s">
        <v>111</v>
      </c>
      <c r="Q11" s="210" t="s">
        <v>52</v>
      </c>
      <c r="R11" s="214"/>
      <c r="S11" s="214" t="s">
        <v>190</v>
      </c>
      <c r="T11" s="214"/>
    </row>
    <row r="12" spans="1:20" s="157" customFormat="1" x14ac:dyDescent="0.25">
      <c r="A12" s="214" t="s">
        <v>103</v>
      </c>
      <c r="B12" s="210">
        <v>8348</v>
      </c>
      <c r="C12" s="214" t="s">
        <v>195</v>
      </c>
      <c r="D12" s="214" t="s">
        <v>113</v>
      </c>
      <c r="E12" s="214" t="s">
        <v>192</v>
      </c>
      <c r="F12" s="214" t="s">
        <v>189</v>
      </c>
      <c r="G12" s="215">
        <v>42681</v>
      </c>
      <c r="H12" s="215">
        <v>42682</v>
      </c>
      <c r="I12" s="210">
        <v>1</v>
      </c>
      <c r="J12" s="215">
        <v>42682</v>
      </c>
      <c r="K12" s="210">
        <v>1</v>
      </c>
      <c r="L12" s="215">
        <v>42738</v>
      </c>
      <c r="M12" s="210">
        <v>57</v>
      </c>
      <c r="N12" s="215">
        <v>42739</v>
      </c>
      <c r="O12" s="210">
        <v>58</v>
      </c>
      <c r="P12" s="214" t="s">
        <v>111</v>
      </c>
      <c r="Q12" s="210" t="s">
        <v>52</v>
      </c>
      <c r="R12" s="214"/>
      <c r="S12" s="214" t="s">
        <v>190</v>
      </c>
      <c r="T12" s="214"/>
    </row>
    <row r="13" spans="1:20" s="157" customFormat="1" x14ac:dyDescent="0.25">
      <c r="A13" s="214" t="s">
        <v>103</v>
      </c>
      <c r="B13" s="210">
        <v>8353</v>
      </c>
      <c r="C13" s="214" t="s">
        <v>195</v>
      </c>
      <c r="D13" s="214" t="s">
        <v>116</v>
      </c>
      <c r="E13" s="214" t="s">
        <v>54</v>
      </c>
      <c r="F13" s="214" t="s">
        <v>189</v>
      </c>
      <c r="G13" s="215">
        <v>42682</v>
      </c>
      <c r="H13" s="215">
        <v>42682</v>
      </c>
      <c r="I13" s="210">
        <v>0</v>
      </c>
      <c r="J13" s="215">
        <v>42682</v>
      </c>
      <c r="K13" s="210">
        <v>0</v>
      </c>
      <c r="L13" s="215">
        <v>42740</v>
      </c>
      <c r="M13" s="210">
        <v>58</v>
      </c>
      <c r="N13" s="215">
        <v>42741</v>
      </c>
      <c r="O13" s="210">
        <v>59</v>
      </c>
      <c r="P13" s="214" t="s">
        <v>111</v>
      </c>
      <c r="Q13" s="210" t="s">
        <v>52</v>
      </c>
      <c r="R13" s="214"/>
      <c r="S13" s="214" t="s">
        <v>190</v>
      </c>
      <c r="T13" s="214"/>
    </row>
    <row r="14" spans="1:20" s="157" customFormat="1" x14ac:dyDescent="0.25">
      <c r="A14" s="214" t="s">
        <v>103</v>
      </c>
      <c r="B14" s="210">
        <v>8359</v>
      </c>
      <c r="C14" s="214" t="s">
        <v>195</v>
      </c>
      <c r="D14" s="214" t="s">
        <v>113</v>
      </c>
      <c r="E14" s="214" t="s">
        <v>192</v>
      </c>
      <c r="F14" s="214" t="s">
        <v>189</v>
      </c>
      <c r="G14" s="215">
        <v>42683</v>
      </c>
      <c r="H14" s="215">
        <v>42684</v>
      </c>
      <c r="I14" s="210">
        <v>1</v>
      </c>
      <c r="J14" s="215">
        <v>42684</v>
      </c>
      <c r="K14" s="210">
        <v>1</v>
      </c>
      <c r="L14" s="215">
        <v>42738</v>
      </c>
      <c r="M14" s="210">
        <v>55</v>
      </c>
      <c r="N14" s="215">
        <v>42739</v>
      </c>
      <c r="O14" s="210">
        <v>56</v>
      </c>
      <c r="P14" s="214" t="s">
        <v>111</v>
      </c>
      <c r="Q14" s="210" t="s">
        <v>52</v>
      </c>
      <c r="R14" s="214"/>
      <c r="S14" s="214" t="s">
        <v>190</v>
      </c>
      <c r="T14" s="214"/>
    </row>
    <row r="15" spans="1:20" s="157" customFormat="1" x14ac:dyDescent="0.25">
      <c r="A15" s="214" t="s">
        <v>103</v>
      </c>
      <c r="B15" s="210">
        <v>8360</v>
      </c>
      <c r="C15" s="214" t="s">
        <v>195</v>
      </c>
      <c r="D15" s="214" t="s">
        <v>113</v>
      </c>
      <c r="E15" s="214" t="s">
        <v>54</v>
      </c>
      <c r="F15" s="214" t="s">
        <v>189</v>
      </c>
      <c r="G15" s="215">
        <v>42683</v>
      </c>
      <c r="H15" s="215">
        <v>42684</v>
      </c>
      <c r="I15" s="210">
        <v>1</v>
      </c>
      <c r="J15" s="215">
        <v>42684</v>
      </c>
      <c r="K15" s="210">
        <v>1</v>
      </c>
      <c r="L15" s="215">
        <v>42738</v>
      </c>
      <c r="M15" s="210">
        <v>55</v>
      </c>
      <c r="N15" s="215">
        <v>42739</v>
      </c>
      <c r="O15" s="210">
        <v>56</v>
      </c>
      <c r="P15" s="214" t="s">
        <v>111</v>
      </c>
      <c r="Q15" s="210" t="s">
        <v>52</v>
      </c>
      <c r="R15" s="214"/>
      <c r="S15" s="214" t="s">
        <v>190</v>
      </c>
      <c r="T15" s="214"/>
    </row>
    <row r="16" spans="1:20" s="157" customFormat="1" x14ac:dyDescent="0.25">
      <c r="A16" s="214" t="s">
        <v>103</v>
      </c>
      <c r="B16" s="210">
        <v>8361</v>
      </c>
      <c r="C16" s="214" t="s">
        <v>195</v>
      </c>
      <c r="D16" s="214" t="s">
        <v>113</v>
      </c>
      <c r="E16" s="214" t="s">
        <v>188</v>
      </c>
      <c r="F16" s="214" t="s">
        <v>189</v>
      </c>
      <c r="G16" s="215">
        <v>42683</v>
      </c>
      <c r="H16" s="215">
        <v>42684</v>
      </c>
      <c r="I16" s="210">
        <v>1</v>
      </c>
      <c r="J16" s="215">
        <v>42684</v>
      </c>
      <c r="K16" s="210">
        <v>1</v>
      </c>
      <c r="L16" s="215">
        <v>42739</v>
      </c>
      <c r="M16" s="210">
        <v>56</v>
      </c>
      <c r="N16" s="215">
        <v>42740</v>
      </c>
      <c r="O16" s="210">
        <v>57</v>
      </c>
      <c r="P16" s="214" t="s">
        <v>111</v>
      </c>
      <c r="Q16" s="210" t="s">
        <v>52</v>
      </c>
      <c r="R16" s="214"/>
      <c r="S16" s="214" t="s">
        <v>190</v>
      </c>
      <c r="T16" s="214"/>
    </row>
    <row r="17" spans="1:20" s="157" customFormat="1" x14ac:dyDescent="0.25">
      <c r="A17" s="214" t="s">
        <v>103</v>
      </c>
      <c r="B17" s="210">
        <v>8365</v>
      </c>
      <c r="C17" s="214" t="s">
        <v>195</v>
      </c>
      <c r="D17" s="214" t="s">
        <v>113</v>
      </c>
      <c r="E17" s="214" t="s">
        <v>192</v>
      </c>
      <c r="F17" s="214" t="s">
        <v>189</v>
      </c>
      <c r="G17" s="215">
        <v>42688</v>
      </c>
      <c r="H17" s="215">
        <v>42689</v>
      </c>
      <c r="I17" s="210">
        <v>1</v>
      </c>
      <c r="J17" s="215">
        <v>42689</v>
      </c>
      <c r="K17" s="210">
        <v>1</v>
      </c>
      <c r="L17" s="215" t="s">
        <v>52</v>
      </c>
      <c r="M17" s="210" t="s">
        <v>52</v>
      </c>
      <c r="N17" s="215">
        <v>42747</v>
      </c>
      <c r="O17" s="210">
        <v>59</v>
      </c>
      <c r="P17" s="214" t="s">
        <v>111</v>
      </c>
      <c r="Q17" s="210" t="s">
        <v>52</v>
      </c>
      <c r="R17" s="214"/>
      <c r="S17" s="214" t="s">
        <v>190</v>
      </c>
      <c r="T17" s="214"/>
    </row>
    <row r="18" spans="1:20" s="157" customFormat="1" x14ac:dyDescent="0.25">
      <c r="A18" s="214" t="s">
        <v>103</v>
      </c>
      <c r="B18" s="210">
        <v>8366</v>
      </c>
      <c r="C18" s="214" t="s">
        <v>195</v>
      </c>
      <c r="D18" s="214" t="s">
        <v>105</v>
      </c>
      <c r="E18" s="214" t="s">
        <v>192</v>
      </c>
      <c r="F18" s="214" t="s">
        <v>189</v>
      </c>
      <c r="G18" s="215">
        <v>42688</v>
      </c>
      <c r="H18" s="215">
        <v>42688</v>
      </c>
      <c r="I18" s="210">
        <v>0</v>
      </c>
      <c r="J18" s="215">
        <v>42688</v>
      </c>
      <c r="K18" s="210">
        <v>0</v>
      </c>
      <c r="L18" s="215">
        <v>42747</v>
      </c>
      <c r="M18" s="210">
        <v>59</v>
      </c>
      <c r="N18" s="215">
        <v>42748</v>
      </c>
      <c r="O18" s="210">
        <v>60</v>
      </c>
      <c r="P18" s="214" t="s">
        <v>111</v>
      </c>
      <c r="Q18" s="210" t="s">
        <v>52</v>
      </c>
      <c r="R18" s="214"/>
      <c r="S18" s="214" t="s">
        <v>190</v>
      </c>
      <c r="T18" s="214"/>
    </row>
    <row r="19" spans="1:20" s="157" customFormat="1" x14ac:dyDescent="0.25">
      <c r="A19" s="214" t="s">
        <v>103</v>
      </c>
      <c r="B19" s="210">
        <v>8368</v>
      </c>
      <c r="C19" s="214" t="s">
        <v>195</v>
      </c>
      <c r="D19" s="214" t="s">
        <v>113</v>
      </c>
      <c r="E19" s="214" t="s">
        <v>192</v>
      </c>
      <c r="F19" s="214" t="s">
        <v>189</v>
      </c>
      <c r="G19" s="215">
        <v>42689</v>
      </c>
      <c r="H19" s="215">
        <v>42690</v>
      </c>
      <c r="I19" s="210">
        <v>1</v>
      </c>
      <c r="J19" s="215">
        <v>42690</v>
      </c>
      <c r="K19" s="210">
        <v>1</v>
      </c>
      <c r="L19" s="215">
        <v>42748</v>
      </c>
      <c r="M19" s="210">
        <v>59</v>
      </c>
      <c r="N19" s="215">
        <v>42752</v>
      </c>
      <c r="O19" s="210">
        <v>63</v>
      </c>
      <c r="P19" s="214" t="s">
        <v>111</v>
      </c>
      <c r="Q19" s="210" t="s">
        <v>52</v>
      </c>
      <c r="R19" s="214"/>
      <c r="S19" s="214" t="s">
        <v>190</v>
      </c>
      <c r="T19" s="214"/>
    </row>
    <row r="20" spans="1:20" s="157" customFormat="1" x14ac:dyDescent="0.25">
      <c r="A20" s="214" t="s">
        <v>103</v>
      </c>
      <c r="B20" s="210">
        <v>8369</v>
      </c>
      <c r="C20" s="214" t="s">
        <v>195</v>
      </c>
      <c r="D20" s="214" t="s">
        <v>113</v>
      </c>
      <c r="E20" s="214" t="s">
        <v>54</v>
      </c>
      <c r="F20" s="214" t="s">
        <v>189</v>
      </c>
      <c r="G20" s="215">
        <v>42689</v>
      </c>
      <c r="H20" s="215">
        <v>42690</v>
      </c>
      <c r="I20" s="210">
        <v>1</v>
      </c>
      <c r="J20" s="215">
        <v>42690</v>
      </c>
      <c r="K20" s="210">
        <v>1</v>
      </c>
      <c r="L20" s="215">
        <v>42754</v>
      </c>
      <c r="M20" s="210">
        <v>65</v>
      </c>
      <c r="N20" s="215">
        <v>42755</v>
      </c>
      <c r="O20" s="210">
        <v>66</v>
      </c>
      <c r="P20" s="214" t="s">
        <v>111</v>
      </c>
      <c r="Q20" s="210" t="s">
        <v>52</v>
      </c>
      <c r="R20" s="214"/>
      <c r="S20" s="214" t="s">
        <v>190</v>
      </c>
      <c r="T20" s="214"/>
    </row>
    <row r="21" spans="1:20" s="157" customFormat="1" x14ac:dyDescent="0.25">
      <c r="A21" s="214" t="s">
        <v>103</v>
      </c>
      <c r="B21" s="210">
        <v>8372</v>
      </c>
      <c r="C21" s="214" t="s">
        <v>195</v>
      </c>
      <c r="D21" s="214" t="s">
        <v>113</v>
      </c>
      <c r="E21" s="214" t="s">
        <v>54</v>
      </c>
      <c r="F21" s="214" t="s">
        <v>189</v>
      </c>
      <c r="G21" s="215">
        <v>42690</v>
      </c>
      <c r="H21" s="215">
        <v>42691</v>
      </c>
      <c r="I21" s="210">
        <v>1</v>
      </c>
      <c r="J21" s="215">
        <v>42691</v>
      </c>
      <c r="K21" s="210">
        <v>1</v>
      </c>
      <c r="L21" s="215">
        <v>42748</v>
      </c>
      <c r="M21" s="210">
        <v>58</v>
      </c>
      <c r="N21" s="215">
        <v>42752</v>
      </c>
      <c r="O21" s="210">
        <v>62</v>
      </c>
      <c r="P21" s="214" t="s">
        <v>111</v>
      </c>
      <c r="Q21" s="210" t="s">
        <v>52</v>
      </c>
      <c r="R21" s="214"/>
      <c r="S21" s="214" t="s">
        <v>190</v>
      </c>
      <c r="T21" s="214"/>
    </row>
    <row r="22" spans="1:20" s="157" customFormat="1" x14ac:dyDescent="0.25">
      <c r="A22" s="214" t="s">
        <v>103</v>
      </c>
      <c r="B22" s="210">
        <v>8374</v>
      </c>
      <c r="C22" s="214" t="s">
        <v>195</v>
      </c>
      <c r="D22" s="214" t="s">
        <v>113</v>
      </c>
      <c r="E22" s="214" t="s">
        <v>188</v>
      </c>
      <c r="F22" s="214" t="s">
        <v>189</v>
      </c>
      <c r="G22" s="215">
        <v>42690</v>
      </c>
      <c r="H22" s="215">
        <v>42691</v>
      </c>
      <c r="I22" s="210">
        <v>1</v>
      </c>
      <c r="J22" s="215">
        <v>42691</v>
      </c>
      <c r="K22" s="210">
        <v>1</v>
      </c>
      <c r="L22" s="215">
        <v>42740</v>
      </c>
      <c r="M22" s="210">
        <v>50</v>
      </c>
      <c r="N22" s="215">
        <v>42741</v>
      </c>
      <c r="O22" s="210">
        <v>51</v>
      </c>
      <c r="P22" s="214" t="s">
        <v>111</v>
      </c>
      <c r="Q22" s="210" t="s">
        <v>52</v>
      </c>
      <c r="R22" s="214"/>
      <c r="S22" s="214" t="s">
        <v>190</v>
      </c>
      <c r="T22" s="214"/>
    </row>
    <row r="23" spans="1:20" s="157" customFormat="1" x14ac:dyDescent="0.25">
      <c r="A23" s="214" t="s">
        <v>103</v>
      </c>
      <c r="B23" s="210">
        <v>8381</v>
      </c>
      <c r="C23" s="214" t="s">
        <v>195</v>
      </c>
      <c r="D23" s="214" t="s">
        <v>140</v>
      </c>
      <c r="E23" s="214" t="s">
        <v>54</v>
      </c>
      <c r="F23" s="214" t="s">
        <v>189</v>
      </c>
      <c r="G23" s="215">
        <v>42691</v>
      </c>
      <c r="H23" s="215">
        <v>42691</v>
      </c>
      <c r="I23" s="210">
        <v>0</v>
      </c>
      <c r="J23" s="215">
        <v>42691</v>
      </c>
      <c r="K23" s="210">
        <v>0</v>
      </c>
      <c r="L23" s="215">
        <v>42753</v>
      </c>
      <c r="M23" s="210">
        <v>62</v>
      </c>
      <c r="N23" s="215">
        <v>42754</v>
      </c>
      <c r="O23" s="210">
        <v>63</v>
      </c>
      <c r="P23" s="214" t="s">
        <v>111</v>
      </c>
      <c r="Q23" s="210" t="s">
        <v>52</v>
      </c>
      <c r="R23" s="214"/>
      <c r="S23" s="214" t="s">
        <v>190</v>
      </c>
      <c r="T23" s="214"/>
    </row>
    <row r="24" spans="1:20" s="157" customFormat="1" x14ac:dyDescent="0.25">
      <c r="A24" s="214" t="s">
        <v>103</v>
      </c>
      <c r="B24" s="210">
        <v>8390</v>
      </c>
      <c r="C24" s="214" t="s">
        <v>195</v>
      </c>
      <c r="D24" s="214" t="s">
        <v>116</v>
      </c>
      <c r="E24" s="214" t="s">
        <v>54</v>
      </c>
      <c r="F24" s="214" t="s">
        <v>189</v>
      </c>
      <c r="G24" s="215">
        <v>42696</v>
      </c>
      <c r="H24" s="215">
        <v>42696</v>
      </c>
      <c r="I24" s="210">
        <v>0</v>
      </c>
      <c r="J24" s="215">
        <v>42696</v>
      </c>
      <c r="K24" s="210">
        <v>0</v>
      </c>
      <c r="L24" s="215">
        <v>42754</v>
      </c>
      <c r="M24" s="210">
        <v>58</v>
      </c>
      <c r="N24" s="215">
        <v>42755</v>
      </c>
      <c r="O24" s="210">
        <v>59</v>
      </c>
      <c r="P24" s="214" t="s">
        <v>111</v>
      </c>
      <c r="Q24" s="210" t="s">
        <v>52</v>
      </c>
      <c r="R24" s="214"/>
      <c r="S24" s="214" t="s">
        <v>190</v>
      </c>
      <c r="T24" s="214"/>
    </row>
    <row r="25" spans="1:20" s="157" customFormat="1" x14ac:dyDescent="0.25">
      <c r="A25" s="214" t="s">
        <v>103</v>
      </c>
      <c r="B25" s="210">
        <v>8391</v>
      </c>
      <c r="C25" s="214" t="s">
        <v>195</v>
      </c>
      <c r="D25" s="214" t="s">
        <v>113</v>
      </c>
      <c r="E25" s="214" t="s">
        <v>188</v>
      </c>
      <c r="F25" s="214" t="s">
        <v>189</v>
      </c>
      <c r="G25" s="215">
        <v>42696</v>
      </c>
      <c r="H25" s="215">
        <v>42696</v>
      </c>
      <c r="I25" s="210">
        <v>0</v>
      </c>
      <c r="J25" s="215">
        <v>42703</v>
      </c>
      <c r="K25" s="210">
        <v>7</v>
      </c>
      <c r="L25" s="215">
        <v>42748</v>
      </c>
      <c r="M25" s="210">
        <v>52</v>
      </c>
      <c r="N25" s="215">
        <v>42752</v>
      </c>
      <c r="O25" s="210">
        <v>56</v>
      </c>
      <c r="P25" s="214" t="s">
        <v>111</v>
      </c>
      <c r="Q25" s="210" t="s">
        <v>52</v>
      </c>
      <c r="R25" s="214"/>
      <c r="S25" s="214" t="s">
        <v>190</v>
      </c>
      <c r="T25" s="214"/>
    </row>
    <row r="26" spans="1:20" s="157" customFormat="1" x14ac:dyDescent="0.25">
      <c r="A26" s="214" t="s">
        <v>103</v>
      </c>
      <c r="B26" s="210">
        <v>8392</v>
      </c>
      <c r="C26" s="214" t="s">
        <v>195</v>
      </c>
      <c r="D26" s="214" t="s">
        <v>105</v>
      </c>
      <c r="E26" s="214" t="s">
        <v>54</v>
      </c>
      <c r="F26" s="214" t="s">
        <v>189</v>
      </c>
      <c r="G26" s="215">
        <v>42696</v>
      </c>
      <c r="H26" s="215">
        <v>42696</v>
      </c>
      <c r="I26" s="210">
        <v>0</v>
      </c>
      <c r="J26" s="215">
        <v>42696</v>
      </c>
      <c r="K26" s="210">
        <v>0</v>
      </c>
      <c r="L26" s="215">
        <v>42754</v>
      </c>
      <c r="M26" s="210">
        <v>58</v>
      </c>
      <c r="N26" s="215">
        <v>42755</v>
      </c>
      <c r="O26" s="210">
        <v>59</v>
      </c>
      <c r="P26" s="214" t="s">
        <v>111</v>
      </c>
      <c r="Q26" s="210" t="s">
        <v>52</v>
      </c>
      <c r="R26" s="214"/>
      <c r="S26" s="214" t="s">
        <v>190</v>
      </c>
      <c r="T26" s="214"/>
    </row>
    <row r="27" spans="1:20" s="217" customFormat="1" x14ac:dyDescent="0.25">
      <c r="A27" s="214" t="s">
        <v>103</v>
      </c>
      <c r="B27" s="210">
        <v>8393</v>
      </c>
      <c r="C27" s="214" t="s">
        <v>195</v>
      </c>
      <c r="D27" s="214" t="s">
        <v>113</v>
      </c>
      <c r="E27" s="214" t="s">
        <v>192</v>
      </c>
      <c r="F27" s="214" t="s">
        <v>189</v>
      </c>
      <c r="G27" s="215">
        <v>42696</v>
      </c>
      <c r="H27" s="215">
        <v>42697</v>
      </c>
      <c r="I27" s="210">
        <v>1</v>
      </c>
      <c r="J27" s="215">
        <v>42697</v>
      </c>
      <c r="K27" s="210">
        <v>1</v>
      </c>
      <c r="L27" s="215">
        <v>42755</v>
      </c>
      <c r="M27" s="210">
        <v>59</v>
      </c>
      <c r="N27" s="215">
        <v>42758</v>
      </c>
      <c r="O27" s="210">
        <v>62</v>
      </c>
      <c r="P27" s="214" t="s">
        <v>111</v>
      </c>
      <c r="Q27" s="210" t="s">
        <v>52</v>
      </c>
      <c r="R27" s="214"/>
      <c r="S27" s="214" t="s">
        <v>190</v>
      </c>
      <c r="T27" s="214"/>
    </row>
    <row r="28" spans="1:20" s="157" customFormat="1" x14ac:dyDescent="0.25">
      <c r="A28" s="214" t="s">
        <v>103</v>
      </c>
      <c r="B28" s="210">
        <v>8400</v>
      </c>
      <c r="C28" s="214" t="s">
        <v>195</v>
      </c>
      <c r="D28" s="214" t="s">
        <v>113</v>
      </c>
      <c r="E28" s="214" t="s">
        <v>188</v>
      </c>
      <c r="F28" s="214" t="s">
        <v>189</v>
      </c>
      <c r="G28" s="215">
        <v>42703</v>
      </c>
      <c r="H28" s="215">
        <v>42704</v>
      </c>
      <c r="I28" s="210">
        <v>1</v>
      </c>
      <c r="J28" s="215">
        <v>42704</v>
      </c>
      <c r="K28" s="210">
        <v>1</v>
      </c>
      <c r="L28" s="215">
        <v>42762</v>
      </c>
      <c r="M28" s="210">
        <v>59</v>
      </c>
      <c r="N28" s="215">
        <v>42765</v>
      </c>
      <c r="O28" s="210">
        <v>62</v>
      </c>
      <c r="P28" s="214" t="s">
        <v>111</v>
      </c>
      <c r="Q28" s="210" t="s">
        <v>52</v>
      </c>
      <c r="R28" s="214"/>
      <c r="S28" s="214" t="s">
        <v>190</v>
      </c>
      <c r="T28" s="214"/>
    </row>
    <row r="29" spans="1:20" s="157" customFormat="1" x14ac:dyDescent="0.25">
      <c r="A29" s="214" t="s">
        <v>103</v>
      </c>
      <c r="B29" s="210">
        <v>8401</v>
      </c>
      <c r="C29" s="214" t="s">
        <v>195</v>
      </c>
      <c r="D29" s="214" t="s">
        <v>122</v>
      </c>
      <c r="E29" s="214" t="s">
        <v>188</v>
      </c>
      <c r="F29" s="214" t="s">
        <v>189</v>
      </c>
      <c r="G29" s="215">
        <v>42703</v>
      </c>
      <c r="H29" s="215">
        <v>42703</v>
      </c>
      <c r="I29" s="210">
        <v>0</v>
      </c>
      <c r="J29" s="215">
        <v>42703</v>
      </c>
      <c r="K29" s="210">
        <v>0</v>
      </c>
      <c r="L29" s="215">
        <v>42760</v>
      </c>
      <c r="M29" s="210">
        <v>57</v>
      </c>
      <c r="N29" s="215">
        <v>42761</v>
      </c>
      <c r="O29" s="210">
        <v>58</v>
      </c>
      <c r="P29" s="214" t="s">
        <v>111</v>
      </c>
      <c r="Q29" s="210" t="s">
        <v>52</v>
      </c>
      <c r="R29" s="214"/>
      <c r="S29" s="214" t="s">
        <v>190</v>
      </c>
      <c r="T29" s="214"/>
    </row>
    <row r="30" spans="1:20" s="157" customFormat="1" x14ac:dyDescent="0.25">
      <c r="A30" s="214" t="s">
        <v>103</v>
      </c>
      <c r="B30" s="210">
        <v>8402</v>
      </c>
      <c r="C30" s="214" t="s">
        <v>195</v>
      </c>
      <c r="D30" s="214" t="s">
        <v>116</v>
      </c>
      <c r="E30" s="214" t="s">
        <v>191</v>
      </c>
      <c r="F30" s="214" t="s">
        <v>189</v>
      </c>
      <c r="G30" s="215">
        <v>42703</v>
      </c>
      <c r="H30" s="215">
        <v>42704</v>
      </c>
      <c r="I30" s="210">
        <v>1</v>
      </c>
      <c r="J30" s="215">
        <v>42704</v>
      </c>
      <c r="K30" s="210">
        <v>1</v>
      </c>
      <c r="L30" s="215">
        <v>42739</v>
      </c>
      <c r="M30" s="210">
        <v>36</v>
      </c>
      <c r="N30" s="215">
        <v>42739</v>
      </c>
      <c r="O30" s="210">
        <v>36</v>
      </c>
      <c r="P30" s="214" t="s">
        <v>111</v>
      </c>
      <c r="Q30" s="210" t="s">
        <v>52</v>
      </c>
      <c r="R30" s="214"/>
      <c r="S30" s="214" t="s">
        <v>198</v>
      </c>
      <c r="T30" s="214"/>
    </row>
    <row r="31" spans="1:20" s="157" customFormat="1" x14ac:dyDescent="0.25">
      <c r="A31" s="214" t="s">
        <v>103</v>
      </c>
      <c r="B31" s="210">
        <v>8405</v>
      </c>
      <c r="C31" s="214" t="s">
        <v>195</v>
      </c>
      <c r="D31" s="214" t="s">
        <v>113</v>
      </c>
      <c r="E31" s="214" t="s">
        <v>188</v>
      </c>
      <c r="F31" s="214" t="s">
        <v>189</v>
      </c>
      <c r="G31" s="215">
        <v>42703</v>
      </c>
      <c r="H31" s="215">
        <v>42704</v>
      </c>
      <c r="I31" s="210">
        <v>1</v>
      </c>
      <c r="J31" s="215">
        <v>42704</v>
      </c>
      <c r="K31" s="210">
        <v>1</v>
      </c>
      <c r="L31" s="215">
        <v>42762</v>
      </c>
      <c r="M31" s="210">
        <v>59</v>
      </c>
      <c r="N31" s="215">
        <v>42765</v>
      </c>
      <c r="O31" s="210">
        <v>62</v>
      </c>
      <c r="P31" s="214" t="s">
        <v>111</v>
      </c>
      <c r="Q31" s="210">
        <v>0</v>
      </c>
      <c r="R31" s="214" t="s">
        <v>194</v>
      </c>
      <c r="S31" s="214" t="s">
        <v>190</v>
      </c>
      <c r="T31" s="214" t="s">
        <v>202</v>
      </c>
    </row>
    <row r="32" spans="1:20" s="157" customFormat="1" x14ac:dyDescent="0.25">
      <c r="A32" s="214" t="s">
        <v>103</v>
      </c>
      <c r="B32" s="210">
        <v>8408</v>
      </c>
      <c r="C32" s="214" t="s">
        <v>195</v>
      </c>
      <c r="D32" s="214" t="s">
        <v>135</v>
      </c>
      <c r="E32" s="214" t="s">
        <v>191</v>
      </c>
      <c r="F32" s="214" t="s">
        <v>114</v>
      </c>
      <c r="G32" s="215">
        <v>42704</v>
      </c>
      <c r="H32" s="215">
        <v>42705</v>
      </c>
      <c r="I32" s="210">
        <v>1</v>
      </c>
      <c r="J32" s="215">
        <v>42705</v>
      </c>
      <c r="K32" s="210">
        <v>1</v>
      </c>
      <c r="L32" s="215" t="s">
        <v>52</v>
      </c>
      <c r="M32" s="210" t="s">
        <v>52</v>
      </c>
      <c r="N32" s="214" t="s">
        <v>52</v>
      </c>
      <c r="O32" s="210" t="s">
        <v>52</v>
      </c>
      <c r="P32" s="214"/>
      <c r="Q32" s="210">
        <v>62</v>
      </c>
      <c r="R32" s="214" t="s">
        <v>111</v>
      </c>
      <c r="S32" s="214">
        <v>0</v>
      </c>
      <c r="T32" s="214"/>
    </row>
    <row r="33" spans="1:20" s="157" customFormat="1" x14ac:dyDescent="0.25">
      <c r="A33" s="214" t="s">
        <v>103</v>
      </c>
      <c r="B33" s="210">
        <v>8705</v>
      </c>
      <c r="C33" s="214" t="s">
        <v>195</v>
      </c>
      <c r="D33" s="214" t="s">
        <v>119</v>
      </c>
      <c r="E33" s="214" t="s">
        <v>192</v>
      </c>
      <c r="F33" s="214" t="s">
        <v>189</v>
      </c>
      <c r="G33" s="215">
        <v>42678</v>
      </c>
      <c r="H33" s="215">
        <v>42732</v>
      </c>
      <c r="I33" s="210">
        <v>54</v>
      </c>
      <c r="J33" s="215">
        <v>42732</v>
      </c>
      <c r="K33" s="210">
        <v>54</v>
      </c>
      <c r="L33" s="215">
        <v>42738</v>
      </c>
      <c r="M33" s="210">
        <v>60</v>
      </c>
      <c r="N33" s="215">
        <v>42739</v>
      </c>
      <c r="O33" s="210">
        <v>61</v>
      </c>
      <c r="P33" s="214" t="s">
        <v>111</v>
      </c>
      <c r="Q33" s="210" t="s">
        <v>52</v>
      </c>
      <c r="R33" s="214"/>
      <c r="S33" s="214" t="s">
        <v>190</v>
      </c>
      <c r="T33" s="214"/>
    </row>
    <row r="34" spans="1:20" s="157" customFormat="1" x14ac:dyDescent="0.25">
      <c r="A34" s="214" t="s">
        <v>103</v>
      </c>
      <c r="B34" s="210">
        <v>8712</v>
      </c>
      <c r="C34" s="214" t="s">
        <v>195</v>
      </c>
      <c r="D34" s="214" t="s">
        <v>140</v>
      </c>
      <c r="E34" s="214" t="s">
        <v>54</v>
      </c>
      <c r="F34" s="214" t="s">
        <v>189</v>
      </c>
      <c r="G34" s="215">
        <v>42706</v>
      </c>
      <c r="H34" s="215">
        <v>42706</v>
      </c>
      <c r="I34" s="210">
        <v>0</v>
      </c>
      <c r="J34" s="215">
        <v>42706</v>
      </c>
      <c r="K34" s="210">
        <v>0</v>
      </c>
      <c r="L34" s="215">
        <v>42760</v>
      </c>
      <c r="M34" s="210">
        <v>54</v>
      </c>
      <c r="N34" s="215">
        <v>42761</v>
      </c>
      <c r="O34" s="210">
        <v>55</v>
      </c>
      <c r="P34" s="214" t="s">
        <v>111</v>
      </c>
      <c r="Q34" s="210" t="s">
        <v>52</v>
      </c>
      <c r="R34" s="214"/>
      <c r="S34" s="214" t="s">
        <v>190</v>
      </c>
      <c r="T34" s="214"/>
    </row>
    <row r="35" spans="1:20" s="157" customFormat="1" x14ac:dyDescent="0.25">
      <c r="A35" s="214" t="s">
        <v>103</v>
      </c>
      <c r="B35" s="210">
        <v>8717</v>
      </c>
      <c r="C35" s="214" t="s">
        <v>195</v>
      </c>
      <c r="D35" s="214" t="s">
        <v>142</v>
      </c>
      <c r="E35" s="214" t="s">
        <v>192</v>
      </c>
      <c r="F35" s="214" t="s">
        <v>189</v>
      </c>
      <c r="G35" s="215">
        <v>42709</v>
      </c>
      <c r="H35" s="215">
        <v>42711</v>
      </c>
      <c r="I35" s="210">
        <v>2</v>
      </c>
      <c r="J35" s="215">
        <v>42711</v>
      </c>
      <c r="K35" s="210">
        <v>2</v>
      </c>
      <c r="L35" s="215">
        <v>42765</v>
      </c>
      <c r="M35" s="210">
        <v>56</v>
      </c>
      <c r="N35" s="215">
        <v>42766</v>
      </c>
      <c r="O35" s="210">
        <v>57</v>
      </c>
      <c r="P35" s="214" t="s">
        <v>111</v>
      </c>
      <c r="Q35" s="210" t="s">
        <v>52</v>
      </c>
      <c r="R35" s="214"/>
      <c r="S35" s="214" t="s">
        <v>190</v>
      </c>
      <c r="T35" s="214"/>
    </row>
    <row r="36" spans="1:20" s="157" customFormat="1" x14ac:dyDescent="0.25">
      <c r="A36" s="214" t="s">
        <v>103</v>
      </c>
      <c r="B36" s="210">
        <v>8718</v>
      </c>
      <c r="C36" s="214" t="s">
        <v>195</v>
      </c>
      <c r="D36" s="214" t="s">
        <v>113</v>
      </c>
      <c r="E36" s="214" t="s">
        <v>192</v>
      </c>
      <c r="F36" s="214" t="s">
        <v>114</v>
      </c>
      <c r="G36" s="215">
        <v>42710</v>
      </c>
      <c r="H36" s="215">
        <v>42711</v>
      </c>
      <c r="I36" s="210">
        <v>1</v>
      </c>
      <c r="J36" s="215">
        <v>42711</v>
      </c>
      <c r="K36" s="210">
        <v>1</v>
      </c>
      <c r="L36" s="215" t="s">
        <v>52</v>
      </c>
      <c r="M36" s="210" t="s">
        <v>52</v>
      </c>
      <c r="N36" s="214" t="s">
        <v>52</v>
      </c>
      <c r="O36" s="210" t="s">
        <v>52</v>
      </c>
      <c r="P36" s="214"/>
      <c r="Q36" s="210">
        <v>56</v>
      </c>
      <c r="R36" s="214" t="s">
        <v>111</v>
      </c>
      <c r="S36" s="214">
        <v>0</v>
      </c>
      <c r="T36" s="214"/>
    </row>
    <row r="37" spans="1:20" s="157" customFormat="1" x14ac:dyDescent="0.25">
      <c r="A37" s="214" t="s">
        <v>103</v>
      </c>
      <c r="B37" s="210">
        <v>8720</v>
      </c>
      <c r="C37" s="214" t="s">
        <v>195</v>
      </c>
      <c r="D37" s="214" t="s">
        <v>105</v>
      </c>
      <c r="E37" s="214" t="s">
        <v>192</v>
      </c>
      <c r="F37" s="214" t="s">
        <v>197</v>
      </c>
      <c r="G37" s="215">
        <v>42710</v>
      </c>
      <c r="H37" s="215">
        <v>42710</v>
      </c>
      <c r="I37" s="210">
        <v>0</v>
      </c>
      <c r="J37" s="215">
        <v>42710</v>
      </c>
      <c r="K37" s="210">
        <v>0</v>
      </c>
      <c r="L37" s="215" t="s">
        <v>52</v>
      </c>
      <c r="M37" s="210" t="s">
        <v>52</v>
      </c>
      <c r="N37" s="215">
        <v>42765</v>
      </c>
      <c r="O37" s="210">
        <v>55</v>
      </c>
      <c r="P37" s="214" t="s">
        <v>111</v>
      </c>
      <c r="Q37" s="210" t="s">
        <v>52</v>
      </c>
      <c r="R37" s="214"/>
      <c r="S37" s="214">
        <v>0</v>
      </c>
      <c r="T37" s="214"/>
    </row>
    <row r="38" spans="1:20" s="157" customFormat="1" x14ac:dyDescent="0.25">
      <c r="A38" s="214" t="s">
        <v>103</v>
      </c>
      <c r="B38" s="210">
        <v>8722</v>
      </c>
      <c r="C38" s="214" t="s">
        <v>195</v>
      </c>
      <c r="D38" s="214" t="s">
        <v>116</v>
      </c>
      <c r="E38" s="214" t="s">
        <v>191</v>
      </c>
      <c r="F38" s="214" t="s">
        <v>189</v>
      </c>
      <c r="G38" s="215">
        <v>42710</v>
      </c>
      <c r="H38" s="215">
        <v>42710</v>
      </c>
      <c r="I38" s="210">
        <v>0</v>
      </c>
      <c r="J38" s="215">
        <v>42710</v>
      </c>
      <c r="K38" s="210">
        <v>0</v>
      </c>
      <c r="L38" s="215">
        <v>42761</v>
      </c>
      <c r="M38" s="210">
        <v>51</v>
      </c>
      <c r="N38" s="215">
        <v>42762</v>
      </c>
      <c r="O38" s="210">
        <v>52</v>
      </c>
      <c r="P38" s="214" t="s">
        <v>111</v>
      </c>
      <c r="Q38" s="210" t="s">
        <v>52</v>
      </c>
      <c r="R38" s="214"/>
      <c r="S38" s="214" t="s">
        <v>190</v>
      </c>
      <c r="T38" s="214"/>
    </row>
    <row r="39" spans="1:20" s="157" customFormat="1" x14ac:dyDescent="0.25">
      <c r="A39" s="214" t="s">
        <v>103</v>
      </c>
      <c r="B39" s="210">
        <v>8723</v>
      </c>
      <c r="C39" s="214" t="s">
        <v>195</v>
      </c>
      <c r="D39" s="214" t="s">
        <v>105</v>
      </c>
      <c r="E39" s="214" t="s">
        <v>188</v>
      </c>
      <c r="F39" s="214" t="s">
        <v>189</v>
      </c>
      <c r="G39" s="215">
        <v>42710</v>
      </c>
      <c r="H39" s="215">
        <v>42710</v>
      </c>
      <c r="I39" s="210">
        <v>0</v>
      </c>
      <c r="J39" s="215">
        <v>42710</v>
      </c>
      <c r="K39" s="210">
        <v>0</v>
      </c>
      <c r="L39" s="215">
        <v>42755</v>
      </c>
      <c r="M39" s="210">
        <v>45</v>
      </c>
      <c r="N39" s="215">
        <v>42758</v>
      </c>
      <c r="O39" s="210">
        <v>48</v>
      </c>
      <c r="P39" s="214" t="s">
        <v>111</v>
      </c>
      <c r="Q39" s="210" t="s">
        <v>52</v>
      </c>
      <c r="R39" s="214"/>
      <c r="S39" s="214" t="s">
        <v>190</v>
      </c>
      <c r="T39" s="214"/>
    </row>
    <row r="40" spans="1:20" s="157" customFormat="1" x14ac:dyDescent="0.25">
      <c r="A40" s="214" t="s">
        <v>103</v>
      </c>
      <c r="B40" s="210">
        <v>8724</v>
      </c>
      <c r="C40" s="214" t="s">
        <v>195</v>
      </c>
      <c r="D40" s="214" t="s">
        <v>113</v>
      </c>
      <c r="E40" s="214" t="s">
        <v>192</v>
      </c>
      <c r="F40" s="214" t="s">
        <v>189</v>
      </c>
      <c r="G40" s="215">
        <v>42710</v>
      </c>
      <c r="H40" s="215">
        <v>42711</v>
      </c>
      <c r="I40" s="210">
        <v>1</v>
      </c>
      <c r="J40" s="215">
        <v>42711</v>
      </c>
      <c r="K40" s="210">
        <v>1</v>
      </c>
      <c r="L40" s="215">
        <v>42767</v>
      </c>
      <c r="M40" s="210">
        <v>57</v>
      </c>
      <c r="N40" s="214" t="s">
        <v>52</v>
      </c>
      <c r="O40" s="210" t="s">
        <v>52</v>
      </c>
      <c r="P40" s="214" t="s">
        <v>111</v>
      </c>
      <c r="Q40" s="210">
        <v>56</v>
      </c>
      <c r="R40" s="214"/>
      <c r="S40" s="214" t="s">
        <v>190</v>
      </c>
      <c r="T40" s="214"/>
    </row>
    <row r="41" spans="1:20" s="157" customFormat="1" x14ac:dyDescent="0.25">
      <c r="A41" s="214" t="s">
        <v>103</v>
      </c>
      <c r="B41" s="210">
        <v>8725</v>
      </c>
      <c r="C41" s="214" t="s">
        <v>196</v>
      </c>
      <c r="D41" s="214" t="s">
        <v>105</v>
      </c>
      <c r="E41" s="214" t="s">
        <v>57</v>
      </c>
      <c r="F41" s="214" t="s">
        <v>189</v>
      </c>
      <c r="G41" s="215">
        <v>42710</v>
      </c>
      <c r="H41" s="215">
        <v>42717</v>
      </c>
      <c r="I41" s="210">
        <v>7</v>
      </c>
      <c r="J41" s="215">
        <v>42717</v>
      </c>
      <c r="K41" s="210">
        <v>7</v>
      </c>
      <c r="L41" s="215">
        <v>42734</v>
      </c>
      <c r="M41" s="210">
        <v>24</v>
      </c>
      <c r="N41" s="215">
        <v>42738</v>
      </c>
      <c r="O41" s="210">
        <v>28</v>
      </c>
      <c r="P41" s="214" t="s">
        <v>111</v>
      </c>
      <c r="Q41" s="210" t="s">
        <v>52</v>
      </c>
      <c r="R41" s="214"/>
      <c r="S41" s="214" t="s">
        <v>190</v>
      </c>
      <c r="T41" s="214"/>
    </row>
    <row r="42" spans="1:20" s="157" customFormat="1" x14ac:dyDescent="0.25">
      <c r="A42" s="214" t="s">
        <v>103</v>
      </c>
      <c r="B42" s="210">
        <v>8730</v>
      </c>
      <c r="C42" s="214" t="s">
        <v>195</v>
      </c>
      <c r="D42" s="214" t="s">
        <v>105</v>
      </c>
      <c r="E42" s="214" t="s">
        <v>191</v>
      </c>
      <c r="F42" s="214" t="s">
        <v>189</v>
      </c>
      <c r="G42" s="215">
        <v>42711</v>
      </c>
      <c r="H42" s="215">
        <v>42711</v>
      </c>
      <c r="I42" s="210">
        <v>0</v>
      </c>
      <c r="J42" s="215">
        <v>42711</v>
      </c>
      <c r="K42" s="210">
        <v>0</v>
      </c>
      <c r="L42" s="215" t="s">
        <v>52</v>
      </c>
      <c r="M42" s="210" t="s">
        <v>52</v>
      </c>
      <c r="N42" s="215">
        <v>42739</v>
      </c>
      <c r="O42" s="210">
        <v>28</v>
      </c>
      <c r="P42" s="214" t="s">
        <v>111</v>
      </c>
      <c r="Q42" s="210" t="s">
        <v>52</v>
      </c>
      <c r="R42" s="214"/>
      <c r="S42" s="214" t="s">
        <v>53</v>
      </c>
      <c r="T42" s="214"/>
    </row>
    <row r="43" spans="1:20" s="157" customFormat="1" x14ac:dyDescent="0.25">
      <c r="A43" s="214" t="s">
        <v>103</v>
      </c>
      <c r="B43" s="210">
        <v>8732</v>
      </c>
      <c r="C43" s="214" t="s">
        <v>195</v>
      </c>
      <c r="D43" s="214" t="s">
        <v>113</v>
      </c>
      <c r="E43" s="214" t="s">
        <v>191</v>
      </c>
      <c r="F43" s="214" t="s">
        <v>189</v>
      </c>
      <c r="G43" s="215">
        <v>42711</v>
      </c>
      <c r="H43" s="215">
        <v>42712</v>
      </c>
      <c r="I43" s="210">
        <v>1</v>
      </c>
      <c r="J43" s="215">
        <v>42713</v>
      </c>
      <c r="K43" s="210">
        <v>2</v>
      </c>
      <c r="L43" s="215">
        <v>42761</v>
      </c>
      <c r="M43" s="210">
        <v>50</v>
      </c>
      <c r="N43" s="215">
        <v>42762</v>
      </c>
      <c r="O43" s="210">
        <v>51</v>
      </c>
      <c r="P43" s="214" t="s">
        <v>111</v>
      </c>
      <c r="Q43" s="210" t="s">
        <v>52</v>
      </c>
      <c r="R43" s="214"/>
      <c r="S43" s="214" t="s">
        <v>190</v>
      </c>
      <c r="T43" s="214" t="s">
        <v>201</v>
      </c>
    </row>
    <row r="44" spans="1:20" s="157" customFormat="1" x14ac:dyDescent="0.25">
      <c r="A44" s="214" t="s">
        <v>103</v>
      </c>
      <c r="B44" s="210">
        <v>8733</v>
      </c>
      <c r="C44" s="214" t="s">
        <v>195</v>
      </c>
      <c r="D44" s="214" t="s">
        <v>113</v>
      </c>
      <c r="E44" s="214" t="s">
        <v>192</v>
      </c>
      <c r="F44" s="214" t="s">
        <v>114</v>
      </c>
      <c r="G44" s="215">
        <v>42711</v>
      </c>
      <c r="H44" s="215">
        <v>42712</v>
      </c>
      <c r="I44" s="210">
        <v>1</v>
      </c>
      <c r="J44" s="215">
        <v>42712</v>
      </c>
      <c r="K44" s="210">
        <v>1</v>
      </c>
      <c r="L44" s="215" t="s">
        <v>52</v>
      </c>
      <c r="M44" s="210" t="s">
        <v>52</v>
      </c>
      <c r="N44" s="214" t="s">
        <v>52</v>
      </c>
      <c r="O44" s="210" t="s">
        <v>52</v>
      </c>
      <c r="P44" s="214"/>
      <c r="Q44" s="210">
        <v>55</v>
      </c>
      <c r="R44" s="214" t="s">
        <v>111</v>
      </c>
      <c r="S44" s="214">
        <v>0</v>
      </c>
      <c r="T44" s="214"/>
    </row>
    <row r="45" spans="1:20" s="157" customFormat="1" x14ac:dyDescent="0.25">
      <c r="A45" s="214" t="s">
        <v>103</v>
      </c>
      <c r="B45" s="210">
        <v>8734</v>
      </c>
      <c r="C45" s="214" t="s">
        <v>195</v>
      </c>
      <c r="D45" s="214" t="s">
        <v>113</v>
      </c>
      <c r="E45" s="214" t="s">
        <v>188</v>
      </c>
      <c r="F45" s="214" t="s">
        <v>114</v>
      </c>
      <c r="G45" s="215">
        <v>42711</v>
      </c>
      <c r="H45" s="215">
        <v>42712</v>
      </c>
      <c r="I45" s="210">
        <v>1</v>
      </c>
      <c r="J45" s="215">
        <v>42712</v>
      </c>
      <c r="K45" s="210">
        <v>1</v>
      </c>
      <c r="L45" s="215" t="s">
        <v>52</v>
      </c>
      <c r="M45" s="210" t="s">
        <v>52</v>
      </c>
      <c r="N45" s="214" t="s">
        <v>52</v>
      </c>
      <c r="O45" s="210" t="s">
        <v>52</v>
      </c>
      <c r="P45" s="214"/>
      <c r="Q45" s="210">
        <v>55</v>
      </c>
      <c r="R45" s="214" t="s">
        <v>111</v>
      </c>
      <c r="S45" s="214">
        <v>0</v>
      </c>
      <c r="T45" s="214"/>
    </row>
    <row r="46" spans="1:20" s="157" customFormat="1" x14ac:dyDescent="0.25">
      <c r="A46" s="214" t="s">
        <v>103</v>
      </c>
      <c r="B46" s="210">
        <v>8735</v>
      </c>
      <c r="C46" s="214" t="s">
        <v>195</v>
      </c>
      <c r="D46" s="214" t="s">
        <v>113</v>
      </c>
      <c r="E46" s="214" t="s">
        <v>188</v>
      </c>
      <c r="F46" s="214" t="s">
        <v>114</v>
      </c>
      <c r="G46" s="215">
        <v>42712</v>
      </c>
      <c r="H46" s="215">
        <v>42713</v>
      </c>
      <c r="I46" s="210">
        <v>1</v>
      </c>
      <c r="J46" s="215">
        <v>42713</v>
      </c>
      <c r="K46" s="210">
        <v>1</v>
      </c>
      <c r="L46" s="215" t="s">
        <v>52</v>
      </c>
      <c r="M46" s="210" t="s">
        <v>52</v>
      </c>
      <c r="N46" s="214" t="s">
        <v>52</v>
      </c>
      <c r="O46" s="210" t="s">
        <v>52</v>
      </c>
      <c r="P46" s="214"/>
      <c r="Q46" s="210">
        <v>54</v>
      </c>
      <c r="R46" s="214" t="s">
        <v>111</v>
      </c>
      <c r="S46" s="214">
        <v>0</v>
      </c>
      <c r="T46" s="214"/>
    </row>
    <row r="47" spans="1:20" s="157" customFormat="1" x14ac:dyDescent="0.25">
      <c r="A47" s="214" t="s">
        <v>103</v>
      </c>
      <c r="B47" s="210">
        <v>8736</v>
      </c>
      <c r="C47" s="214" t="s">
        <v>195</v>
      </c>
      <c r="D47" s="214" t="s">
        <v>113</v>
      </c>
      <c r="E47" s="214" t="s">
        <v>191</v>
      </c>
      <c r="F47" s="214" t="s">
        <v>114</v>
      </c>
      <c r="G47" s="215">
        <v>42712</v>
      </c>
      <c r="H47" s="215">
        <v>42712</v>
      </c>
      <c r="I47" s="210">
        <v>0</v>
      </c>
      <c r="J47" s="215">
        <v>42712</v>
      </c>
      <c r="K47" s="210">
        <v>0</v>
      </c>
      <c r="L47" s="215" t="s">
        <v>52</v>
      </c>
      <c r="M47" s="210" t="s">
        <v>52</v>
      </c>
      <c r="N47" s="214" t="s">
        <v>52</v>
      </c>
      <c r="O47" s="210" t="s">
        <v>52</v>
      </c>
      <c r="P47" s="214"/>
      <c r="Q47" s="210">
        <v>54</v>
      </c>
      <c r="R47" s="214" t="s">
        <v>111</v>
      </c>
      <c r="S47" s="214">
        <v>0</v>
      </c>
      <c r="T47" s="214"/>
    </row>
    <row r="48" spans="1:20" s="157" customFormat="1" x14ac:dyDescent="0.25">
      <c r="A48" s="214" t="s">
        <v>103</v>
      </c>
      <c r="B48" s="210">
        <v>8737</v>
      </c>
      <c r="C48" s="214" t="s">
        <v>195</v>
      </c>
      <c r="D48" s="214" t="s">
        <v>113</v>
      </c>
      <c r="E48" s="214" t="s">
        <v>188</v>
      </c>
      <c r="F48" s="214" t="s">
        <v>114</v>
      </c>
      <c r="G48" s="215">
        <v>42712</v>
      </c>
      <c r="H48" s="215">
        <v>42716</v>
      </c>
      <c r="I48" s="210">
        <v>4</v>
      </c>
      <c r="J48" s="215">
        <v>42716</v>
      </c>
      <c r="K48" s="210">
        <v>4</v>
      </c>
      <c r="L48" s="215" t="s">
        <v>52</v>
      </c>
      <c r="M48" s="210" t="s">
        <v>52</v>
      </c>
      <c r="N48" s="214" t="s">
        <v>52</v>
      </c>
      <c r="O48" s="210" t="s">
        <v>52</v>
      </c>
      <c r="P48" s="214"/>
      <c r="Q48" s="210">
        <v>54</v>
      </c>
      <c r="R48" s="214" t="s">
        <v>111</v>
      </c>
      <c r="S48" s="214" t="s">
        <v>190</v>
      </c>
      <c r="T48" s="214"/>
    </row>
    <row r="49" spans="1:20" s="157" customFormat="1" x14ac:dyDescent="0.25">
      <c r="A49" s="214" t="s">
        <v>103</v>
      </c>
      <c r="B49" s="210">
        <v>8738</v>
      </c>
      <c r="C49" s="214" t="s">
        <v>195</v>
      </c>
      <c r="D49" s="214" t="s">
        <v>113</v>
      </c>
      <c r="E49" s="214" t="s">
        <v>192</v>
      </c>
      <c r="F49" s="214" t="s">
        <v>114</v>
      </c>
      <c r="G49" s="215">
        <v>42712</v>
      </c>
      <c r="H49" s="215">
        <v>42716</v>
      </c>
      <c r="I49" s="210">
        <v>4</v>
      </c>
      <c r="J49" s="215">
        <v>42716</v>
      </c>
      <c r="K49" s="210">
        <v>4</v>
      </c>
      <c r="L49" s="215" t="s">
        <v>52</v>
      </c>
      <c r="M49" s="210" t="s">
        <v>52</v>
      </c>
      <c r="N49" s="214" t="s">
        <v>52</v>
      </c>
      <c r="O49" s="210" t="s">
        <v>52</v>
      </c>
      <c r="P49" s="214"/>
      <c r="Q49" s="210">
        <v>54</v>
      </c>
      <c r="R49" s="214" t="s">
        <v>111</v>
      </c>
      <c r="S49" s="214">
        <v>0</v>
      </c>
      <c r="T49" s="214"/>
    </row>
    <row r="50" spans="1:20" s="157" customFormat="1" x14ac:dyDescent="0.25">
      <c r="A50" s="214" t="s">
        <v>103</v>
      </c>
      <c r="B50" s="210">
        <v>8740</v>
      </c>
      <c r="C50" s="214" t="s">
        <v>195</v>
      </c>
      <c r="D50" s="214" t="s">
        <v>105</v>
      </c>
      <c r="E50" s="214" t="s">
        <v>188</v>
      </c>
      <c r="F50" s="214" t="s">
        <v>114</v>
      </c>
      <c r="G50" s="215">
        <v>42712</v>
      </c>
      <c r="H50" s="215">
        <v>42712</v>
      </c>
      <c r="I50" s="210">
        <v>0</v>
      </c>
      <c r="J50" s="215">
        <v>42712</v>
      </c>
      <c r="K50" s="210">
        <v>0</v>
      </c>
      <c r="L50" s="215" t="s">
        <v>52</v>
      </c>
      <c r="M50" s="210" t="s">
        <v>52</v>
      </c>
      <c r="N50" s="214" t="s">
        <v>52</v>
      </c>
      <c r="O50" s="210" t="s">
        <v>52</v>
      </c>
      <c r="P50" s="214"/>
      <c r="Q50" s="210">
        <v>54</v>
      </c>
      <c r="R50" s="214" t="s">
        <v>111</v>
      </c>
      <c r="S50" s="214">
        <v>0</v>
      </c>
      <c r="T50" s="214"/>
    </row>
    <row r="51" spans="1:20" s="157" customFormat="1" x14ac:dyDescent="0.25">
      <c r="A51" s="214" t="s">
        <v>103</v>
      </c>
      <c r="B51" s="210">
        <v>8745</v>
      </c>
      <c r="C51" s="214" t="s">
        <v>195</v>
      </c>
      <c r="D51" s="214" t="s">
        <v>142</v>
      </c>
      <c r="E51" s="214" t="s">
        <v>54</v>
      </c>
      <c r="F51" s="214" t="s">
        <v>114</v>
      </c>
      <c r="G51" s="215">
        <v>42716</v>
      </c>
      <c r="H51" s="215">
        <v>42718</v>
      </c>
      <c r="I51" s="210">
        <v>2</v>
      </c>
      <c r="J51" s="215">
        <v>42718</v>
      </c>
      <c r="K51" s="210">
        <v>2</v>
      </c>
      <c r="L51" s="215" t="s">
        <v>52</v>
      </c>
      <c r="M51" s="210" t="s">
        <v>52</v>
      </c>
      <c r="N51" s="214" t="s">
        <v>52</v>
      </c>
      <c r="O51" s="210" t="s">
        <v>52</v>
      </c>
      <c r="P51" s="214"/>
      <c r="Q51" s="210">
        <v>50</v>
      </c>
      <c r="R51" s="214" t="s">
        <v>111</v>
      </c>
      <c r="S51" s="214">
        <v>0</v>
      </c>
      <c r="T51" s="214"/>
    </row>
    <row r="52" spans="1:20" s="157" customFormat="1" x14ac:dyDescent="0.25">
      <c r="A52" s="214" t="s">
        <v>103</v>
      </c>
      <c r="B52" s="210">
        <v>8746</v>
      </c>
      <c r="C52" s="214" t="s">
        <v>195</v>
      </c>
      <c r="D52" s="214" t="s">
        <v>113</v>
      </c>
      <c r="E52" s="214" t="s">
        <v>192</v>
      </c>
      <c r="F52" s="214" t="s">
        <v>114</v>
      </c>
      <c r="G52" s="215">
        <v>42716</v>
      </c>
      <c r="H52" s="215">
        <v>42716</v>
      </c>
      <c r="I52" s="210">
        <v>0</v>
      </c>
      <c r="J52" s="215">
        <v>42716</v>
      </c>
      <c r="K52" s="210">
        <v>0</v>
      </c>
      <c r="L52" s="215" t="s">
        <v>52</v>
      </c>
      <c r="M52" s="210" t="s">
        <v>52</v>
      </c>
      <c r="N52" s="214" t="s">
        <v>52</v>
      </c>
      <c r="O52" s="210" t="s">
        <v>52</v>
      </c>
      <c r="P52" s="214"/>
      <c r="Q52" s="210">
        <v>50</v>
      </c>
      <c r="R52" s="214" t="s">
        <v>111</v>
      </c>
      <c r="S52" s="214">
        <v>0</v>
      </c>
      <c r="T52" s="214"/>
    </row>
    <row r="53" spans="1:20" s="157" customFormat="1" x14ac:dyDescent="0.25">
      <c r="A53" s="214" t="s">
        <v>103</v>
      </c>
      <c r="B53" s="210">
        <v>8753</v>
      </c>
      <c r="C53" s="214" t="s">
        <v>195</v>
      </c>
      <c r="D53" s="214" t="s">
        <v>105</v>
      </c>
      <c r="E53" s="214" t="s">
        <v>188</v>
      </c>
      <c r="F53" s="214" t="s">
        <v>189</v>
      </c>
      <c r="G53" s="215">
        <v>42717</v>
      </c>
      <c r="H53" s="215">
        <v>42717</v>
      </c>
      <c r="I53" s="210">
        <v>0</v>
      </c>
      <c r="J53" s="215">
        <v>42717</v>
      </c>
      <c r="K53" s="210">
        <v>0</v>
      </c>
      <c r="L53" s="215" t="s">
        <v>52</v>
      </c>
      <c r="M53" s="210" t="s">
        <v>52</v>
      </c>
      <c r="N53" s="215">
        <v>42739</v>
      </c>
      <c r="O53" s="210">
        <v>22</v>
      </c>
      <c r="P53" s="214" t="s">
        <v>111</v>
      </c>
      <c r="Q53" s="210" t="s">
        <v>52</v>
      </c>
      <c r="R53" s="214"/>
      <c r="S53" s="214" t="s">
        <v>53</v>
      </c>
      <c r="T53" s="214"/>
    </row>
    <row r="54" spans="1:20" s="157" customFormat="1" x14ac:dyDescent="0.25">
      <c r="A54" s="214" t="s">
        <v>103</v>
      </c>
      <c r="B54" s="210">
        <v>8754</v>
      </c>
      <c r="C54" s="214" t="s">
        <v>195</v>
      </c>
      <c r="D54" s="214" t="s">
        <v>113</v>
      </c>
      <c r="E54" s="214" t="s">
        <v>188</v>
      </c>
      <c r="F54" s="214" t="s">
        <v>114</v>
      </c>
      <c r="G54" s="215">
        <v>42718</v>
      </c>
      <c r="H54" s="215">
        <v>42719</v>
      </c>
      <c r="I54" s="210">
        <v>1</v>
      </c>
      <c r="J54" s="215">
        <v>42719</v>
      </c>
      <c r="K54" s="210">
        <v>1</v>
      </c>
      <c r="L54" s="215" t="s">
        <v>52</v>
      </c>
      <c r="M54" s="210" t="s">
        <v>52</v>
      </c>
      <c r="N54" s="214" t="s">
        <v>52</v>
      </c>
      <c r="O54" s="210" t="s">
        <v>52</v>
      </c>
      <c r="P54" s="214"/>
      <c r="Q54" s="210">
        <v>48</v>
      </c>
      <c r="R54" s="214" t="s">
        <v>111</v>
      </c>
      <c r="S54" s="214">
        <v>0</v>
      </c>
      <c r="T54" s="214"/>
    </row>
    <row r="55" spans="1:20" s="157" customFormat="1" x14ac:dyDescent="0.25">
      <c r="A55" s="214" t="s">
        <v>103</v>
      </c>
      <c r="B55" s="210">
        <v>8758</v>
      </c>
      <c r="C55" s="214" t="s">
        <v>195</v>
      </c>
      <c r="D55" s="214" t="s">
        <v>113</v>
      </c>
      <c r="E55" s="214" t="s">
        <v>54</v>
      </c>
      <c r="F55" s="214" t="s">
        <v>114</v>
      </c>
      <c r="G55" s="215">
        <v>42718</v>
      </c>
      <c r="H55" s="215">
        <v>42719</v>
      </c>
      <c r="I55" s="210">
        <v>1</v>
      </c>
      <c r="J55" s="215">
        <v>42719</v>
      </c>
      <c r="K55" s="210">
        <v>1</v>
      </c>
      <c r="L55" s="215" t="s">
        <v>52</v>
      </c>
      <c r="M55" s="210" t="s">
        <v>52</v>
      </c>
      <c r="N55" s="214" t="s">
        <v>52</v>
      </c>
      <c r="O55" s="210" t="s">
        <v>52</v>
      </c>
      <c r="P55" s="214"/>
      <c r="Q55" s="210">
        <v>48</v>
      </c>
      <c r="R55" s="214" t="s">
        <v>111</v>
      </c>
      <c r="S55" s="214">
        <v>0</v>
      </c>
      <c r="T55" s="214"/>
    </row>
    <row r="56" spans="1:20" s="157" customFormat="1" x14ac:dyDescent="0.25">
      <c r="A56" s="214" t="s">
        <v>103</v>
      </c>
      <c r="B56" s="210">
        <v>8761</v>
      </c>
      <c r="C56" s="214" t="s">
        <v>195</v>
      </c>
      <c r="D56" s="214" t="s">
        <v>122</v>
      </c>
      <c r="E56" s="214" t="s">
        <v>54</v>
      </c>
      <c r="F56" s="214" t="s">
        <v>189</v>
      </c>
      <c r="G56" s="215">
        <v>42719</v>
      </c>
      <c r="H56" s="215">
        <v>42719</v>
      </c>
      <c r="I56" s="210">
        <v>0</v>
      </c>
      <c r="J56" s="215">
        <v>42719</v>
      </c>
      <c r="K56" s="210">
        <v>0</v>
      </c>
      <c r="L56" s="215">
        <v>42740</v>
      </c>
      <c r="M56" s="210">
        <v>21</v>
      </c>
      <c r="N56" s="215">
        <v>42740</v>
      </c>
      <c r="O56" s="210">
        <v>21</v>
      </c>
      <c r="P56" s="214" t="s">
        <v>111</v>
      </c>
      <c r="Q56" s="210" t="s">
        <v>52</v>
      </c>
      <c r="R56" s="214"/>
      <c r="S56" s="214" t="s">
        <v>53</v>
      </c>
      <c r="T56" s="214"/>
    </row>
    <row r="57" spans="1:20" s="157" customFormat="1" x14ac:dyDescent="0.25">
      <c r="A57" s="214" t="s">
        <v>103</v>
      </c>
      <c r="B57" s="210">
        <v>8762</v>
      </c>
      <c r="C57" s="214" t="s">
        <v>195</v>
      </c>
      <c r="D57" s="214" t="s">
        <v>200</v>
      </c>
      <c r="E57" s="214" t="s">
        <v>191</v>
      </c>
      <c r="F57" s="214" t="s">
        <v>114</v>
      </c>
      <c r="G57" s="215">
        <v>42719</v>
      </c>
      <c r="H57" s="215">
        <v>42720</v>
      </c>
      <c r="I57" s="210">
        <v>1</v>
      </c>
      <c r="J57" s="215">
        <v>42720</v>
      </c>
      <c r="K57" s="210">
        <v>1</v>
      </c>
      <c r="L57" s="215" t="s">
        <v>52</v>
      </c>
      <c r="M57" s="210" t="s">
        <v>52</v>
      </c>
      <c r="N57" s="214" t="s">
        <v>52</v>
      </c>
      <c r="O57" s="210" t="s">
        <v>52</v>
      </c>
      <c r="P57" s="214"/>
      <c r="Q57" s="210">
        <v>47</v>
      </c>
      <c r="R57" s="214" t="s">
        <v>111</v>
      </c>
      <c r="S57" s="214">
        <v>0</v>
      </c>
      <c r="T57" s="214"/>
    </row>
    <row r="58" spans="1:20" s="157" customFormat="1" x14ac:dyDescent="0.25">
      <c r="A58" s="214" t="s">
        <v>103</v>
      </c>
      <c r="B58" s="210">
        <v>8765</v>
      </c>
      <c r="C58" s="214" t="s">
        <v>195</v>
      </c>
      <c r="D58" s="214" t="s">
        <v>130</v>
      </c>
      <c r="E58" s="214" t="s">
        <v>54</v>
      </c>
      <c r="F58" s="214" t="s">
        <v>189</v>
      </c>
      <c r="G58" s="215">
        <v>42720</v>
      </c>
      <c r="H58" s="215">
        <v>42720</v>
      </c>
      <c r="I58" s="210">
        <v>0</v>
      </c>
      <c r="J58" s="215">
        <v>42720</v>
      </c>
      <c r="K58" s="210">
        <v>0</v>
      </c>
      <c r="L58" s="215">
        <v>42734</v>
      </c>
      <c r="M58" s="210">
        <v>14</v>
      </c>
      <c r="N58" s="215">
        <v>42738</v>
      </c>
      <c r="O58" s="210">
        <v>18</v>
      </c>
      <c r="P58" s="214" t="s">
        <v>111</v>
      </c>
      <c r="Q58" s="210" t="s">
        <v>52</v>
      </c>
      <c r="R58" s="214"/>
      <c r="S58" s="214" t="s">
        <v>190</v>
      </c>
      <c r="T58" s="214"/>
    </row>
    <row r="59" spans="1:20" s="157" customFormat="1" x14ac:dyDescent="0.25">
      <c r="A59" s="214" t="s">
        <v>103</v>
      </c>
      <c r="B59" s="210">
        <v>8767</v>
      </c>
      <c r="C59" s="214" t="s">
        <v>195</v>
      </c>
      <c r="D59" s="214" t="s">
        <v>142</v>
      </c>
      <c r="E59" s="214" t="s">
        <v>54</v>
      </c>
      <c r="F59" s="214" t="s">
        <v>114</v>
      </c>
      <c r="G59" s="215">
        <v>42720</v>
      </c>
      <c r="H59" s="215">
        <v>42720</v>
      </c>
      <c r="I59" s="210">
        <v>0</v>
      </c>
      <c r="J59" s="215">
        <v>42720</v>
      </c>
      <c r="K59" s="210">
        <v>0</v>
      </c>
      <c r="L59" s="215" t="s">
        <v>52</v>
      </c>
      <c r="M59" s="210" t="s">
        <v>52</v>
      </c>
      <c r="N59" s="214" t="s">
        <v>52</v>
      </c>
      <c r="O59" s="210" t="s">
        <v>52</v>
      </c>
      <c r="P59" s="214"/>
      <c r="Q59" s="210">
        <v>46</v>
      </c>
      <c r="R59" s="214" t="s">
        <v>111</v>
      </c>
      <c r="S59" s="214">
        <v>0</v>
      </c>
      <c r="T59" s="214"/>
    </row>
    <row r="60" spans="1:20" s="157" customFormat="1" x14ac:dyDescent="0.25">
      <c r="A60" s="214" t="s">
        <v>103</v>
      </c>
      <c r="B60" s="210">
        <v>8769</v>
      </c>
      <c r="C60" s="214" t="s">
        <v>195</v>
      </c>
      <c r="D60" s="214" t="s">
        <v>125</v>
      </c>
      <c r="E60" s="214" t="s">
        <v>54</v>
      </c>
      <c r="F60" s="214" t="s">
        <v>189</v>
      </c>
      <c r="G60" s="215">
        <v>42720</v>
      </c>
      <c r="H60" s="215">
        <v>42720</v>
      </c>
      <c r="I60" s="210">
        <v>0</v>
      </c>
      <c r="J60" s="215">
        <v>42720</v>
      </c>
      <c r="K60" s="210">
        <v>0</v>
      </c>
      <c r="L60" s="215" t="s">
        <v>52</v>
      </c>
      <c r="M60" s="210" t="s">
        <v>52</v>
      </c>
      <c r="N60" s="215">
        <v>42738</v>
      </c>
      <c r="O60" s="210">
        <v>18</v>
      </c>
      <c r="P60" s="214" t="s">
        <v>111</v>
      </c>
      <c r="Q60" s="210" t="s">
        <v>52</v>
      </c>
      <c r="R60" s="214"/>
      <c r="S60" s="214" t="s">
        <v>53</v>
      </c>
      <c r="T60" s="214"/>
    </row>
    <row r="61" spans="1:20" s="217" customFormat="1" x14ac:dyDescent="0.25">
      <c r="A61" s="214" t="s">
        <v>103</v>
      </c>
      <c r="B61" s="210">
        <v>8770</v>
      </c>
      <c r="C61" s="214" t="s">
        <v>195</v>
      </c>
      <c r="D61" s="214" t="s">
        <v>113</v>
      </c>
      <c r="E61" s="214" t="s">
        <v>188</v>
      </c>
      <c r="F61" s="214" t="s">
        <v>114</v>
      </c>
      <c r="G61" s="215">
        <v>42723</v>
      </c>
      <c r="H61" s="215">
        <v>42724</v>
      </c>
      <c r="I61" s="210">
        <v>1</v>
      </c>
      <c r="J61" s="215">
        <v>42724</v>
      </c>
      <c r="K61" s="210">
        <v>1</v>
      </c>
      <c r="L61" s="215" t="s">
        <v>52</v>
      </c>
      <c r="M61" s="210" t="s">
        <v>52</v>
      </c>
      <c r="N61" s="214" t="s">
        <v>52</v>
      </c>
      <c r="O61" s="210" t="s">
        <v>52</v>
      </c>
      <c r="P61" s="214"/>
      <c r="Q61" s="210">
        <v>43</v>
      </c>
      <c r="R61" s="214" t="s">
        <v>111</v>
      </c>
      <c r="S61" s="214">
        <v>0</v>
      </c>
      <c r="T61" s="214"/>
    </row>
    <row r="62" spans="1:20" s="157" customFormat="1" x14ac:dyDescent="0.25">
      <c r="A62" s="214" t="s">
        <v>103</v>
      </c>
      <c r="B62" s="210">
        <v>8771</v>
      </c>
      <c r="C62" s="214" t="s">
        <v>195</v>
      </c>
      <c r="D62" s="214" t="s">
        <v>142</v>
      </c>
      <c r="E62" s="214" t="s">
        <v>192</v>
      </c>
      <c r="F62" s="214" t="s">
        <v>189</v>
      </c>
      <c r="G62" s="215">
        <v>42723</v>
      </c>
      <c r="H62" s="215">
        <v>42727</v>
      </c>
      <c r="I62" s="210">
        <v>4</v>
      </c>
      <c r="J62" s="215">
        <v>42727</v>
      </c>
      <c r="K62" s="210">
        <v>4</v>
      </c>
      <c r="L62" s="215">
        <v>42739</v>
      </c>
      <c r="M62" s="210">
        <v>16</v>
      </c>
      <c r="N62" s="215">
        <v>42740</v>
      </c>
      <c r="O62" s="210">
        <v>17</v>
      </c>
      <c r="P62" s="214" t="s">
        <v>111</v>
      </c>
      <c r="Q62" s="210" t="s">
        <v>52</v>
      </c>
      <c r="R62" s="214"/>
      <c r="S62" s="214" t="s">
        <v>190</v>
      </c>
      <c r="T62" s="214"/>
    </row>
    <row r="63" spans="1:20" s="157" customFormat="1" x14ac:dyDescent="0.25">
      <c r="A63" s="214" t="s">
        <v>103</v>
      </c>
      <c r="B63" s="210">
        <v>8773</v>
      </c>
      <c r="C63" s="214" t="s">
        <v>195</v>
      </c>
      <c r="D63" s="214" t="s">
        <v>116</v>
      </c>
      <c r="E63" s="214" t="s">
        <v>192</v>
      </c>
      <c r="F63" s="214" t="s">
        <v>114</v>
      </c>
      <c r="G63" s="215">
        <v>42723</v>
      </c>
      <c r="H63" s="215">
        <v>42723</v>
      </c>
      <c r="I63" s="210">
        <v>0</v>
      </c>
      <c r="J63" s="215">
        <v>42723</v>
      </c>
      <c r="K63" s="210">
        <v>0</v>
      </c>
      <c r="L63" s="215" t="s">
        <v>52</v>
      </c>
      <c r="M63" s="210" t="s">
        <v>52</v>
      </c>
      <c r="N63" s="214" t="s">
        <v>52</v>
      </c>
      <c r="O63" s="210" t="s">
        <v>52</v>
      </c>
      <c r="P63" s="214"/>
      <c r="Q63" s="210">
        <v>43</v>
      </c>
      <c r="R63" s="214" t="s">
        <v>111</v>
      </c>
      <c r="S63" s="214">
        <v>0</v>
      </c>
      <c r="T63" s="214"/>
    </row>
    <row r="64" spans="1:20" s="157" customFormat="1" x14ac:dyDescent="0.25">
      <c r="A64" s="214" t="s">
        <v>103</v>
      </c>
      <c r="B64" s="210">
        <v>8774</v>
      </c>
      <c r="C64" s="214" t="s">
        <v>195</v>
      </c>
      <c r="D64" s="214" t="s">
        <v>142</v>
      </c>
      <c r="E64" s="214" t="s">
        <v>192</v>
      </c>
      <c r="F64" s="214" t="s">
        <v>189</v>
      </c>
      <c r="G64" s="215">
        <v>42723</v>
      </c>
      <c r="H64" s="215">
        <v>42727</v>
      </c>
      <c r="I64" s="210">
        <v>4</v>
      </c>
      <c r="J64" s="215">
        <v>42727</v>
      </c>
      <c r="K64" s="210">
        <v>4</v>
      </c>
      <c r="L64" s="215" t="s">
        <v>52</v>
      </c>
      <c r="M64" s="210" t="s">
        <v>52</v>
      </c>
      <c r="N64" s="215">
        <v>42747</v>
      </c>
      <c r="O64" s="210">
        <v>24</v>
      </c>
      <c r="P64" s="214" t="s">
        <v>111</v>
      </c>
      <c r="Q64" s="210" t="s">
        <v>52</v>
      </c>
      <c r="R64" s="214"/>
      <c r="S64" s="214" t="s">
        <v>53</v>
      </c>
      <c r="T64" s="214"/>
    </row>
    <row r="65" spans="1:20" s="157" customFormat="1" x14ac:dyDescent="0.25">
      <c r="A65" s="214" t="s">
        <v>103</v>
      </c>
      <c r="B65" s="210">
        <v>8776</v>
      </c>
      <c r="C65" s="214" t="s">
        <v>195</v>
      </c>
      <c r="D65" s="214" t="s">
        <v>105</v>
      </c>
      <c r="E65" s="214" t="s">
        <v>192</v>
      </c>
      <c r="F65" s="214" t="s">
        <v>189</v>
      </c>
      <c r="G65" s="215">
        <v>42723</v>
      </c>
      <c r="H65" s="215">
        <v>42723</v>
      </c>
      <c r="I65" s="210">
        <v>0</v>
      </c>
      <c r="J65" s="215">
        <v>42723</v>
      </c>
      <c r="K65" s="210">
        <v>0</v>
      </c>
      <c r="L65" s="215" t="s">
        <v>52</v>
      </c>
      <c r="M65" s="210" t="s">
        <v>52</v>
      </c>
      <c r="N65" s="215">
        <v>42744</v>
      </c>
      <c r="O65" s="210">
        <v>21</v>
      </c>
      <c r="P65" s="214" t="s">
        <v>111</v>
      </c>
      <c r="Q65" s="210" t="s">
        <v>52</v>
      </c>
      <c r="R65" s="214"/>
      <c r="S65" s="214" t="s">
        <v>53</v>
      </c>
      <c r="T65" s="214"/>
    </row>
    <row r="66" spans="1:20" s="157" customFormat="1" x14ac:dyDescent="0.25">
      <c r="A66" s="214" t="s">
        <v>103</v>
      </c>
      <c r="B66" s="210">
        <v>8778</v>
      </c>
      <c r="C66" s="214" t="s">
        <v>195</v>
      </c>
      <c r="D66" s="214" t="s">
        <v>138</v>
      </c>
      <c r="E66" s="214" t="s">
        <v>192</v>
      </c>
      <c r="F66" s="214" t="s">
        <v>189</v>
      </c>
      <c r="G66" s="215">
        <v>42724</v>
      </c>
      <c r="H66" s="215">
        <v>42724</v>
      </c>
      <c r="I66" s="210">
        <v>0</v>
      </c>
      <c r="J66" s="215">
        <v>42724</v>
      </c>
      <c r="K66" s="210">
        <v>0</v>
      </c>
      <c r="L66" s="215">
        <v>42740</v>
      </c>
      <c r="M66" s="210">
        <v>16</v>
      </c>
      <c r="N66" s="215">
        <v>42741</v>
      </c>
      <c r="O66" s="210">
        <v>17</v>
      </c>
      <c r="P66" s="214" t="s">
        <v>111</v>
      </c>
      <c r="Q66" s="210" t="s">
        <v>52</v>
      </c>
      <c r="R66" s="214"/>
      <c r="S66" s="214" t="s">
        <v>198</v>
      </c>
      <c r="T66" s="214"/>
    </row>
    <row r="67" spans="1:20" s="157" customFormat="1" x14ac:dyDescent="0.25">
      <c r="A67" s="214" t="s">
        <v>103</v>
      </c>
      <c r="B67" s="210">
        <v>8779</v>
      </c>
      <c r="C67" s="214" t="s">
        <v>196</v>
      </c>
      <c r="D67" s="214" t="s">
        <v>119</v>
      </c>
      <c r="E67" s="214" t="s">
        <v>57</v>
      </c>
      <c r="F67" s="214" t="s">
        <v>189</v>
      </c>
      <c r="G67" s="215">
        <v>42724</v>
      </c>
      <c r="H67" s="215">
        <v>42724</v>
      </c>
      <c r="I67" s="210">
        <v>0</v>
      </c>
      <c r="J67" s="215">
        <v>42724</v>
      </c>
      <c r="K67" s="210">
        <v>0</v>
      </c>
      <c r="L67" s="215">
        <v>42741</v>
      </c>
      <c r="M67" s="210">
        <v>17</v>
      </c>
      <c r="N67" s="215">
        <v>42744</v>
      </c>
      <c r="O67" s="210">
        <v>20</v>
      </c>
      <c r="P67" s="214" t="s">
        <v>111</v>
      </c>
      <c r="Q67" s="210" t="s">
        <v>52</v>
      </c>
      <c r="R67" s="214"/>
      <c r="S67" s="214" t="s">
        <v>190</v>
      </c>
      <c r="T67" s="214"/>
    </row>
    <row r="68" spans="1:20" s="157" customFormat="1" x14ac:dyDescent="0.25">
      <c r="A68" s="214" t="s">
        <v>103</v>
      </c>
      <c r="B68" s="210">
        <v>8781</v>
      </c>
      <c r="C68" s="214" t="s">
        <v>196</v>
      </c>
      <c r="D68" s="214" t="s">
        <v>113</v>
      </c>
      <c r="E68" s="214" t="s">
        <v>57</v>
      </c>
      <c r="F68" s="214" t="s">
        <v>189</v>
      </c>
      <c r="G68" s="215">
        <v>42724</v>
      </c>
      <c r="H68" s="215">
        <v>42724</v>
      </c>
      <c r="I68" s="210">
        <v>0</v>
      </c>
      <c r="J68" s="215">
        <v>42724</v>
      </c>
      <c r="K68" s="210">
        <v>0</v>
      </c>
      <c r="L68" s="215">
        <v>42748</v>
      </c>
      <c r="M68" s="210">
        <v>24</v>
      </c>
      <c r="N68" s="215">
        <v>42752</v>
      </c>
      <c r="O68" s="210">
        <v>28</v>
      </c>
      <c r="P68" s="214" t="s">
        <v>111</v>
      </c>
      <c r="Q68" s="210" t="s">
        <v>52</v>
      </c>
      <c r="R68" s="214"/>
      <c r="S68" s="214" t="s">
        <v>190</v>
      </c>
      <c r="T68" s="214"/>
    </row>
    <row r="69" spans="1:20" s="157" customFormat="1" x14ac:dyDescent="0.25">
      <c r="A69" s="214" t="s">
        <v>103</v>
      </c>
      <c r="B69" s="210">
        <v>8782</v>
      </c>
      <c r="C69" s="214" t="s">
        <v>195</v>
      </c>
      <c r="D69" s="214" t="s">
        <v>105</v>
      </c>
      <c r="E69" s="214" t="s">
        <v>191</v>
      </c>
      <c r="F69" s="214" t="s">
        <v>189</v>
      </c>
      <c r="G69" s="215">
        <v>42725</v>
      </c>
      <c r="H69" s="215">
        <v>42725</v>
      </c>
      <c r="I69" s="210">
        <v>0</v>
      </c>
      <c r="J69" s="215">
        <v>42725</v>
      </c>
      <c r="K69" s="210">
        <v>0</v>
      </c>
      <c r="L69" s="215" t="s">
        <v>52</v>
      </c>
      <c r="M69" s="210" t="s">
        <v>52</v>
      </c>
      <c r="N69" s="215">
        <v>42744</v>
      </c>
      <c r="O69" s="210">
        <v>19</v>
      </c>
      <c r="P69" s="214" t="s">
        <v>111</v>
      </c>
      <c r="Q69" s="210" t="s">
        <v>52</v>
      </c>
      <c r="R69" s="214"/>
      <c r="S69" s="214" t="s">
        <v>198</v>
      </c>
      <c r="T69" s="214"/>
    </row>
    <row r="70" spans="1:20" s="157" customFormat="1" x14ac:dyDescent="0.25">
      <c r="A70" s="214" t="s">
        <v>103</v>
      </c>
      <c r="B70" s="210">
        <v>8783</v>
      </c>
      <c r="C70" s="214" t="s">
        <v>195</v>
      </c>
      <c r="D70" s="214" t="s">
        <v>142</v>
      </c>
      <c r="E70" s="214" t="s">
        <v>192</v>
      </c>
      <c r="F70" s="214" t="s">
        <v>189</v>
      </c>
      <c r="G70" s="215">
        <v>42725</v>
      </c>
      <c r="H70" s="215">
        <v>42727</v>
      </c>
      <c r="I70" s="210">
        <v>2</v>
      </c>
      <c r="J70" s="215">
        <v>42727</v>
      </c>
      <c r="K70" s="210">
        <v>2</v>
      </c>
      <c r="L70" s="215">
        <v>42740</v>
      </c>
      <c r="M70" s="210">
        <v>15</v>
      </c>
      <c r="N70" s="215">
        <v>42741</v>
      </c>
      <c r="O70" s="210">
        <v>16</v>
      </c>
      <c r="P70" s="214" t="s">
        <v>111</v>
      </c>
      <c r="Q70" s="210" t="s">
        <v>52</v>
      </c>
      <c r="R70" s="214"/>
      <c r="S70" s="214" t="s">
        <v>198</v>
      </c>
      <c r="T70" s="214"/>
    </row>
    <row r="71" spans="1:20" s="157" customFormat="1" x14ac:dyDescent="0.25">
      <c r="A71" s="214" t="s">
        <v>103</v>
      </c>
      <c r="B71" s="210">
        <v>8784</v>
      </c>
      <c r="C71" s="214" t="s">
        <v>195</v>
      </c>
      <c r="D71" s="214" t="s">
        <v>140</v>
      </c>
      <c r="E71" s="214" t="s">
        <v>188</v>
      </c>
      <c r="F71" s="214" t="s">
        <v>114</v>
      </c>
      <c r="G71" s="215">
        <v>42725</v>
      </c>
      <c r="H71" s="215">
        <v>42725</v>
      </c>
      <c r="I71" s="210">
        <v>0</v>
      </c>
      <c r="J71" s="215">
        <v>42725</v>
      </c>
      <c r="K71" s="210">
        <v>0</v>
      </c>
      <c r="L71" s="215" t="s">
        <v>52</v>
      </c>
      <c r="M71" s="210" t="s">
        <v>52</v>
      </c>
      <c r="N71" s="214" t="s">
        <v>52</v>
      </c>
      <c r="O71" s="210" t="s">
        <v>52</v>
      </c>
      <c r="P71" s="214"/>
      <c r="Q71" s="210">
        <v>41</v>
      </c>
      <c r="R71" s="214" t="s">
        <v>111</v>
      </c>
      <c r="S71" s="214">
        <v>0</v>
      </c>
      <c r="T71" s="214"/>
    </row>
    <row r="72" spans="1:20" s="157" customFormat="1" x14ac:dyDescent="0.25">
      <c r="A72" s="214" t="s">
        <v>103</v>
      </c>
      <c r="B72" s="210">
        <v>8785</v>
      </c>
      <c r="C72" s="214" t="s">
        <v>195</v>
      </c>
      <c r="D72" s="214" t="s">
        <v>113</v>
      </c>
      <c r="E72" s="214" t="s">
        <v>192</v>
      </c>
      <c r="F72" s="214" t="s">
        <v>114</v>
      </c>
      <c r="G72" s="215">
        <v>42726</v>
      </c>
      <c r="H72" s="215">
        <v>42727</v>
      </c>
      <c r="I72" s="210">
        <v>1</v>
      </c>
      <c r="J72" s="215">
        <v>42727</v>
      </c>
      <c r="K72" s="210">
        <v>1</v>
      </c>
      <c r="L72" s="215" t="s">
        <v>52</v>
      </c>
      <c r="M72" s="210" t="s">
        <v>52</v>
      </c>
      <c r="N72" s="214" t="s">
        <v>52</v>
      </c>
      <c r="O72" s="210" t="s">
        <v>52</v>
      </c>
      <c r="P72" s="214"/>
      <c r="Q72" s="210">
        <v>40</v>
      </c>
      <c r="R72" s="214" t="s">
        <v>111</v>
      </c>
      <c r="S72" s="214">
        <v>0</v>
      </c>
      <c r="T72" s="214"/>
    </row>
    <row r="73" spans="1:20" s="157" customFormat="1" x14ac:dyDescent="0.25">
      <c r="A73" s="214" t="s">
        <v>103</v>
      </c>
      <c r="B73" s="210">
        <v>8787</v>
      </c>
      <c r="C73" s="214" t="s">
        <v>195</v>
      </c>
      <c r="D73" s="214" t="s">
        <v>113</v>
      </c>
      <c r="E73" s="214" t="s">
        <v>54</v>
      </c>
      <c r="F73" s="214" t="s">
        <v>114</v>
      </c>
      <c r="G73" s="215">
        <v>42726</v>
      </c>
      <c r="H73" s="215">
        <v>42727</v>
      </c>
      <c r="I73" s="210">
        <v>1</v>
      </c>
      <c r="J73" s="215">
        <v>42727</v>
      </c>
      <c r="K73" s="210">
        <v>1</v>
      </c>
      <c r="L73" s="215" t="s">
        <v>52</v>
      </c>
      <c r="M73" s="210" t="s">
        <v>52</v>
      </c>
      <c r="N73" s="214" t="s">
        <v>52</v>
      </c>
      <c r="O73" s="210" t="s">
        <v>52</v>
      </c>
      <c r="P73" s="214"/>
      <c r="Q73" s="210">
        <v>40</v>
      </c>
      <c r="R73" s="214" t="s">
        <v>111</v>
      </c>
      <c r="S73" s="214">
        <v>0</v>
      </c>
      <c r="T73" s="214"/>
    </row>
    <row r="74" spans="1:20" s="157" customFormat="1" x14ac:dyDescent="0.25">
      <c r="A74" s="214" t="s">
        <v>103</v>
      </c>
      <c r="B74" s="210">
        <v>8788</v>
      </c>
      <c r="C74" s="214" t="s">
        <v>196</v>
      </c>
      <c r="D74" s="214" t="s">
        <v>105</v>
      </c>
      <c r="E74" s="214" t="s">
        <v>57</v>
      </c>
      <c r="F74" s="214" t="s">
        <v>189</v>
      </c>
      <c r="G74" s="215">
        <v>42726</v>
      </c>
      <c r="H74" s="215">
        <v>42726</v>
      </c>
      <c r="I74" s="210">
        <v>0</v>
      </c>
      <c r="J74" s="215">
        <v>42726</v>
      </c>
      <c r="K74" s="210">
        <v>0</v>
      </c>
      <c r="L74" s="215" t="s">
        <v>52</v>
      </c>
      <c r="M74" s="210" t="s">
        <v>52</v>
      </c>
      <c r="N74" s="215">
        <v>42744</v>
      </c>
      <c r="O74" s="210">
        <v>18</v>
      </c>
      <c r="P74" s="214" t="s">
        <v>111</v>
      </c>
      <c r="Q74" s="210" t="s">
        <v>52</v>
      </c>
      <c r="R74" s="214"/>
      <c r="S74" s="214" t="s">
        <v>198</v>
      </c>
      <c r="T74" s="214"/>
    </row>
    <row r="75" spans="1:20" s="157" customFormat="1" x14ac:dyDescent="0.25">
      <c r="A75" s="214" t="s">
        <v>103</v>
      </c>
      <c r="B75" s="210">
        <v>8789</v>
      </c>
      <c r="C75" s="214" t="s">
        <v>195</v>
      </c>
      <c r="D75" s="214" t="s">
        <v>153</v>
      </c>
      <c r="E75" s="214" t="s">
        <v>192</v>
      </c>
      <c r="F75" s="214" t="s">
        <v>189</v>
      </c>
      <c r="G75" s="215">
        <v>42726</v>
      </c>
      <c r="H75" s="215">
        <v>42726</v>
      </c>
      <c r="I75" s="210">
        <v>0</v>
      </c>
      <c r="J75" s="215">
        <v>42726</v>
      </c>
      <c r="K75" s="210">
        <v>0</v>
      </c>
      <c r="L75" s="215" t="s">
        <v>52</v>
      </c>
      <c r="M75" s="210" t="s">
        <v>52</v>
      </c>
      <c r="N75" s="215">
        <v>42745</v>
      </c>
      <c r="O75" s="210">
        <v>19</v>
      </c>
      <c r="P75" s="214" t="s">
        <v>111</v>
      </c>
      <c r="Q75" s="210" t="s">
        <v>52</v>
      </c>
      <c r="R75" s="214"/>
      <c r="S75" s="214" t="s">
        <v>53</v>
      </c>
      <c r="T75" s="214"/>
    </row>
    <row r="76" spans="1:20" s="157" customFormat="1" x14ac:dyDescent="0.25">
      <c r="A76" s="214" t="s">
        <v>103</v>
      </c>
      <c r="B76" s="210">
        <v>8790</v>
      </c>
      <c r="C76" s="214" t="s">
        <v>195</v>
      </c>
      <c r="D76" s="214" t="s">
        <v>116</v>
      </c>
      <c r="E76" s="214" t="s">
        <v>192</v>
      </c>
      <c r="F76" s="214" t="s">
        <v>189</v>
      </c>
      <c r="G76" s="215">
        <v>42727</v>
      </c>
      <c r="H76" s="215">
        <v>42727</v>
      </c>
      <c r="I76" s="210">
        <v>0</v>
      </c>
      <c r="J76" s="215">
        <v>42727</v>
      </c>
      <c r="K76" s="210">
        <v>0</v>
      </c>
      <c r="L76" s="215">
        <v>42739</v>
      </c>
      <c r="M76" s="210">
        <v>12</v>
      </c>
      <c r="N76" s="215">
        <v>42739</v>
      </c>
      <c r="O76" s="210">
        <v>12</v>
      </c>
      <c r="P76" s="214" t="s">
        <v>111</v>
      </c>
      <c r="Q76" s="210" t="s">
        <v>52</v>
      </c>
      <c r="R76" s="214"/>
      <c r="S76" s="214" t="s">
        <v>198</v>
      </c>
      <c r="T76" s="214"/>
    </row>
    <row r="77" spans="1:20" s="157" customFormat="1" x14ac:dyDescent="0.25">
      <c r="A77" s="214" t="s">
        <v>103</v>
      </c>
      <c r="B77" s="210">
        <v>8791</v>
      </c>
      <c r="C77" s="214" t="s">
        <v>195</v>
      </c>
      <c r="D77" s="214" t="s">
        <v>113</v>
      </c>
      <c r="E77" s="214" t="s">
        <v>192</v>
      </c>
      <c r="F77" s="214" t="s">
        <v>189</v>
      </c>
      <c r="G77" s="215">
        <v>42731</v>
      </c>
      <c r="H77" s="215">
        <v>42732</v>
      </c>
      <c r="I77" s="210">
        <v>1</v>
      </c>
      <c r="J77" s="215">
        <v>42732</v>
      </c>
      <c r="K77" s="210">
        <v>1</v>
      </c>
      <c r="L77" s="215">
        <v>42758</v>
      </c>
      <c r="M77" s="210">
        <v>27</v>
      </c>
      <c r="N77" s="215">
        <v>42759</v>
      </c>
      <c r="O77" s="210">
        <v>28</v>
      </c>
      <c r="P77" s="214" t="s">
        <v>111</v>
      </c>
      <c r="Q77" s="210" t="s">
        <v>52</v>
      </c>
      <c r="R77" s="214"/>
      <c r="S77" s="214" t="s">
        <v>190</v>
      </c>
      <c r="T77" s="214"/>
    </row>
    <row r="78" spans="1:20" s="157" customFormat="1" x14ac:dyDescent="0.25">
      <c r="A78" s="214" t="s">
        <v>103</v>
      </c>
      <c r="B78" s="210">
        <v>8792</v>
      </c>
      <c r="C78" s="214" t="s">
        <v>195</v>
      </c>
      <c r="D78" s="214" t="s">
        <v>105</v>
      </c>
      <c r="E78" s="214" t="s">
        <v>192</v>
      </c>
      <c r="F78" s="214" t="s">
        <v>189</v>
      </c>
      <c r="G78" s="215">
        <v>42731</v>
      </c>
      <c r="H78" s="215">
        <v>42731</v>
      </c>
      <c r="I78" s="210">
        <v>0</v>
      </c>
      <c r="J78" s="215">
        <v>42731</v>
      </c>
      <c r="K78" s="210">
        <v>0</v>
      </c>
      <c r="L78" s="215" t="s">
        <v>52</v>
      </c>
      <c r="M78" s="210" t="s">
        <v>52</v>
      </c>
      <c r="N78" s="215">
        <v>42759</v>
      </c>
      <c r="O78" s="210">
        <v>28</v>
      </c>
      <c r="P78" s="214" t="s">
        <v>111</v>
      </c>
      <c r="Q78" s="210" t="s">
        <v>52</v>
      </c>
      <c r="R78" s="214"/>
      <c r="S78" s="214" t="s">
        <v>198</v>
      </c>
      <c r="T78" s="214"/>
    </row>
    <row r="79" spans="1:20" s="157" customFormat="1" x14ac:dyDescent="0.25">
      <c r="A79" s="214" t="s">
        <v>103</v>
      </c>
      <c r="B79" s="210">
        <v>8793</v>
      </c>
      <c r="C79" s="214" t="s">
        <v>196</v>
      </c>
      <c r="D79" s="214" t="s">
        <v>105</v>
      </c>
      <c r="E79" s="214" t="s">
        <v>57</v>
      </c>
      <c r="F79" s="214" t="s">
        <v>189</v>
      </c>
      <c r="G79" s="215">
        <v>42731</v>
      </c>
      <c r="H79" s="215">
        <v>42732</v>
      </c>
      <c r="I79" s="210">
        <v>1</v>
      </c>
      <c r="J79" s="215">
        <v>42732</v>
      </c>
      <c r="K79" s="210">
        <v>1</v>
      </c>
      <c r="L79" s="215">
        <v>42747</v>
      </c>
      <c r="M79" s="210">
        <v>16</v>
      </c>
      <c r="N79" s="215">
        <v>42748</v>
      </c>
      <c r="O79" s="210">
        <v>17</v>
      </c>
      <c r="P79" s="214" t="s">
        <v>111</v>
      </c>
      <c r="Q79" s="210" t="s">
        <v>52</v>
      </c>
      <c r="R79" s="214"/>
      <c r="S79" s="214" t="s">
        <v>190</v>
      </c>
      <c r="T79" s="214"/>
    </row>
    <row r="80" spans="1:20" s="157" customFormat="1" x14ac:dyDescent="0.25">
      <c r="A80" s="214" t="s">
        <v>103</v>
      </c>
      <c r="B80" s="210">
        <v>8794</v>
      </c>
      <c r="C80" s="214" t="s">
        <v>195</v>
      </c>
      <c r="D80" s="214" t="s">
        <v>105</v>
      </c>
      <c r="E80" s="214" t="s">
        <v>192</v>
      </c>
      <c r="F80" s="214" t="s">
        <v>114</v>
      </c>
      <c r="G80" s="215">
        <v>42732</v>
      </c>
      <c r="H80" s="215">
        <v>42732</v>
      </c>
      <c r="I80" s="210">
        <v>0</v>
      </c>
      <c r="J80" s="215">
        <v>42732</v>
      </c>
      <c r="K80" s="210">
        <v>0</v>
      </c>
      <c r="L80" s="215" t="s">
        <v>52</v>
      </c>
      <c r="M80" s="210" t="s">
        <v>52</v>
      </c>
      <c r="N80" s="214" t="s">
        <v>52</v>
      </c>
      <c r="O80" s="210" t="s">
        <v>52</v>
      </c>
      <c r="P80" s="214"/>
      <c r="Q80" s="210">
        <v>34</v>
      </c>
      <c r="R80" s="214" t="s">
        <v>111</v>
      </c>
      <c r="S80" s="214">
        <v>0</v>
      </c>
      <c r="T80" s="214"/>
    </row>
    <row r="81" spans="1:20" s="217" customFormat="1" x14ac:dyDescent="0.25">
      <c r="A81" s="214" t="s">
        <v>103</v>
      </c>
      <c r="B81" s="210">
        <v>8825</v>
      </c>
      <c r="C81" s="214" t="s">
        <v>196</v>
      </c>
      <c r="D81" s="214" t="s">
        <v>135</v>
      </c>
      <c r="E81" s="214" t="s">
        <v>54</v>
      </c>
      <c r="F81" s="214" t="s">
        <v>189</v>
      </c>
      <c r="G81" s="215">
        <v>42726</v>
      </c>
      <c r="H81" s="215">
        <v>42726</v>
      </c>
      <c r="I81" s="210">
        <v>0</v>
      </c>
      <c r="J81" s="215">
        <v>42726</v>
      </c>
      <c r="K81" s="210">
        <v>0</v>
      </c>
      <c r="L81" s="215">
        <v>42747</v>
      </c>
      <c r="M81" s="210">
        <v>21</v>
      </c>
      <c r="N81" s="215">
        <v>42748</v>
      </c>
      <c r="O81" s="210">
        <v>22</v>
      </c>
      <c r="P81" s="214" t="s">
        <v>111</v>
      </c>
      <c r="Q81" s="210" t="s">
        <v>52</v>
      </c>
      <c r="R81" s="214"/>
      <c r="S81" s="214" t="s">
        <v>190</v>
      </c>
      <c r="T81" s="214"/>
    </row>
    <row r="82" spans="1:20" s="157" customFormat="1" x14ac:dyDescent="0.25">
      <c r="A82" s="214" t="s">
        <v>103</v>
      </c>
      <c r="B82" s="210">
        <v>8826</v>
      </c>
      <c r="C82" s="214" t="s">
        <v>195</v>
      </c>
      <c r="D82" s="214" t="s">
        <v>113</v>
      </c>
      <c r="E82" s="214" t="s">
        <v>192</v>
      </c>
      <c r="F82" s="214" t="s">
        <v>114</v>
      </c>
      <c r="G82" s="215">
        <v>42732</v>
      </c>
      <c r="H82" s="215">
        <v>42733</v>
      </c>
      <c r="I82" s="210">
        <v>1</v>
      </c>
      <c r="J82" s="215">
        <v>42733</v>
      </c>
      <c r="K82" s="210">
        <v>1</v>
      </c>
      <c r="L82" s="215" t="s">
        <v>52</v>
      </c>
      <c r="M82" s="210" t="s">
        <v>52</v>
      </c>
      <c r="N82" s="214" t="s">
        <v>52</v>
      </c>
      <c r="O82" s="210" t="s">
        <v>52</v>
      </c>
      <c r="P82" s="214"/>
      <c r="Q82" s="210">
        <v>34</v>
      </c>
      <c r="R82" s="214" t="s">
        <v>111</v>
      </c>
      <c r="S82" s="214">
        <v>0</v>
      </c>
      <c r="T82" s="214"/>
    </row>
    <row r="83" spans="1:20" s="157" customFormat="1" x14ac:dyDescent="0.25">
      <c r="A83" s="214" t="s">
        <v>103</v>
      </c>
      <c r="B83" s="210">
        <v>8827</v>
      </c>
      <c r="C83" s="214" t="s">
        <v>195</v>
      </c>
      <c r="D83" s="214" t="s">
        <v>113</v>
      </c>
      <c r="E83" s="214" t="s">
        <v>54</v>
      </c>
      <c r="F83" s="214" t="s">
        <v>114</v>
      </c>
      <c r="G83" s="215">
        <v>42733</v>
      </c>
      <c r="H83" s="215">
        <v>42739</v>
      </c>
      <c r="I83" s="210">
        <v>6</v>
      </c>
      <c r="J83" s="215">
        <v>42739</v>
      </c>
      <c r="K83" s="210">
        <v>6</v>
      </c>
      <c r="L83" s="215" t="s">
        <v>52</v>
      </c>
      <c r="M83" s="210" t="s">
        <v>52</v>
      </c>
      <c r="N83" s="214" t="s">
        <v>52</v>
      </c>
      <c r="O83" s="210" t="s">
        <v>52</v>
      </c>
      <c r="P83" s="214"/>
      <c r="Q83" s="210">
        <v>33</v>
      </c>
      <c r="R83" s="214" t="s">
        <v>111</v>
      </c>
      <c r="S83" s="214">
        <v>0</v>
      </c>
      <c r="T83" s="214"/>
    </row>
    <row r="84" spans="1:20" s="157" customFormat="1" x14ac:dyDescent="0.25">
      <c r="A84" s="214" t="s">
        <v>103</v>
      </c>
      <c r="B84" s="210">
        <v>8828</v>
      </c>
      <c r="C84" s="214" t="s">
        <v>195</v>
      </c>
      <c r="D84" s="214" t="s">
        <v>113</v>
      </c>
      <c r="E84" s="214" t="s">
        <v>192</v>
      </c>
      <c r="F84" s="214" t="s">
        <v>114</v>
      </c>
      <c r="G84" s="215">
        <v>42733</v>
      </c>
      <c r="H84" s="215">
        <v>42734</v>
      </c>
      <c r="I84" s="210">
        <v>1</v>
      </c>
      <c r="J84" s="215">
        <v>42734</v>
      </c>
      <c r="K84" s="210">
        <v>1</v>
      </c>
      <c r="L84" s="215" t="s">
        <v>52</v>
      </c>
      <c r="M84" s="210" t="s">
        <v>52</v>
      </c>
      <c r="N84" s="214" t="s">
        <v>52</v>
      </c>
      <c r="O84" s="210" t="s">
        <v>52</v>
      </c>
      <c r="P84" s="214"/>
      <c r="Q84" s="210">
        <v>33</v>
      </c>
      <c r="R84" s="214" t="s">
        <v>111</v>
      </c>
      <c r="S84" s="214">
        <v>0</v>
      </c>
      <c r="T84" s="214"/>
    </row>
    <row r="85" spans="1:20" s="157" customFormat="1" x14ac:dyDescent="0.25">
      <c r="A85" s="214" t="s">
        <v>103</v>
      </c>
      <c r="B85" s="210">
        <v>8829</v>
      </c>
      <c r="C85" s="214" t="s">
        <v>196</v>
      </c>
      <c r="D85" s="214" t="s">
        <v>105</v>
      </c>
      <c r="E85" s="214" t="s">
        <v>57</v>
      </c>
      <c r="F85" s="214" t="s">
        <v>189</v>
      </c>
      <c r="G85" s="215">
        <v>42733</v>
      </c>
      <c r="H85" s="215">
        <v>42734</v>
      </c>
      <c r="I85" s="210">
        <v>1</v>
      </c>
      <c r="J85" s="215">
        <v>42734</v>
      </c>
      <c r="K85" s="210">
        <v>1</v>
      </c>
      <c r="L85" s="215">
        <v>42741</v>
      </c>
      <c r="M85" s="210">
        <v>8</v>
      </c>
      <c r="N85" s="215">
        <v>42744</v>
      </c>
      <c r="O85" s="210">
        <v>11</v>
      </c>
      <c r="P85" s="214" t="s">
        <v>111</v>
      </c>
      <c r="Q85" s="210" t="s">
        <v>52</v>
      </c>
      <c r="R85" s="214"/>
      <c r="S85" s="214" t="s">
        <v>190</v>
      </c>
      <c r="T85" s="214"/>
    </row>
    <row r="86" spans="1:20" s="157" customFormat="1" x14ac:dyDescent="0.25">
      <c r="A86" s="214" t="s">
        <v>103</v>
      </c>
      <c r="B86" s="210">
        <v>8830</v>
      </c>
      <c r="C86" s="214" t="s">
        <v>196</v>
      </c>
      <c r="D86" s="214" t="s">
        <v>105</v>
      </c>
      <c r="E86" s="214" t="s">
        <v>57</v>
      </c>
      <c r="F86" s="214" t="s">
        <v>189</v>
      </c>
      <c r="G86" s="215">
        <v>42733</v>
      </c>
      <c r="H86" s="215">
        <v>42734</v>
      </c>
      <c r="I86" s="210">
        <v>1</v>
      </c>
      <c r="J86" s="215">
        <v>42734</v>
      </c>
      <c r="K86" s="210">
        <v>1</v>
      </c>
      <c r="L86" s="215">
        <v>42745</v>
      </c>
      <c r="M86" s="210">
        <v>12</v>
      </c>
      <c r="N86" s="215">
        <v>42746</v>
      </c>
      <c r="O86" s="210">
        <v>13</v>
      </c>
      <c r="P86" s="214" t="s">
        <v>111</v>
      </c>
      <c r="Q86" s="210" t="s">
        <v>52</v>
      </c>
      <c r="R86" s="214"/>
      <c r="S86" s="214" t="s">
        <v>190</v>
      </c>
      <c r="T86" s="214"/>
    </row>
    <row r="87" spans="1:20" s="157" customFormat="1" x14ac:dyDescent="0.25">
      <c r="A87" s="214" t="s">
        <v>103</v>
      </c>
      <c r="B87" s="210">
        <v>8831</v>
      </c>
      <c r="C87" s="214" t="s">
        <v>196</v>
      </c>
      <c r="D87" s="214" t="s">
        <v>113</v>
      </c>
      <c r="E87" s="214" t="s">
        <v>57</v>
      </c>
      <c r="F87" s="214" t="s">
        <v>189</v>
      </c>
      <c r="G87" s="215">
        <v>42734</v>
      </c>
      <c r="H87" s="215">
        <v>42734</v>
      </c>
      <c r="I87" s="210">
        <v>0</v>
      </c>
      <c r="J87" s="215">
        <v>42734</v>
      </c>
      <c r="K87" s="210">
        <v>0</v>
      </c>
      <c r="L87" s="215">
        <v>42746</v>
      </c>
      <c r="M87" s="210">
        <v>12</v>
      </c>
      <c r="N87" s="215">
        <v>42747</v>
      </c>
      <c r="O87" s="210">
        <v>13</v>
      </c>
      <c r="P87" s="214" t="s">
        <v>111</v>
      </c>
      <c r="Q87" s="210" t="s">
        <v>52</v>
      </c>
      <c r="R87" s="214"/>
      <c r="S87" s="214" t="s">
        <v>190</v>
      </c>
      <c r="T87" s="214"/>
    </row>
    <row r="88" spans="1:20" s="157" customFormat="1" x14ac:dyDescent="0.25">
      <c r="A88" s="214" t="s">
        <v>103</v>
      </c>
      <c r="B88" s="210">
        <v>8832</v>
      </c>
      <c r="C88" s="214" t="s">
        <v>195</v>
      </c>
      <c r="D88" s="214" t="s">
        <v>153</v>
      </c>
      <c r="E88" s="214" t="s">
        <v>188</v>
      </c>
      <c r="F88" s="214" t="s">
        <v>189</v>
      </c>
      <c r="G88" s="215">
        <v>42734</v>
      </c>
      <c r="H88" s="215">
        <v>42734</v>
      </c>
      <c r="I88" s="210">
        <v>0</v>
      </c>
      <c r="J88" s="215">
        <v>42734</v>
      </c>
      <c r="K88" s="210">
        <v>0</v>
      </c>
      <c r="L88" s="215" t="s">
        <v>52</v>
      </c>
      <c r="M88" s="210" t="s">
        <v>52</v>
      </c>
      <c r="N88" s="215">
        <v>42745</v>
      </c>
      <c r="O88" s="210">
        <v>11</v>
      </c>
      <c r="P88" s="214" t="s">
        <v>111</v>
      </c>
      <c r="Q88" s="210" t="s">
        <v>52</v>
      </c>
      <c r="R88" s="214"/>
      <c r="S88" s="214" t="s">
        <v>190</v>
      </c>
      <c r="T88" s="214"/>
    </row>
    <row r="89" spans="1:20" s="157" customFormat="1" x14ac:dyDescent="0.25">
      <c r="A89" s="214" t="s">
        <v>103</v>
      </c>
      <c r="B89" s="216">
        <v>9105</v>
      </c>
      <c r="C89" s="214" t="s">
        <v>196</v>
      </c>
      <c r="D89" s="214" t="s">
        <v>105</v>
      </c>
      <c r="E89" s="214" t="s">
        <v>57</v>
      </c>
      <c r="F89" s="214" t="s">
        <v>197</v>
      </c>
      <c r="G89" s="215">
        <v>42738</v>
      </c>
      <c r="H89" s="215">
        <v>42738</v>
      </c>
      <c r="I89" s="210">
        <v>0</v>
      </c>
      <c r="J89" s="215">
        <v>42738</v>
      </c>
      <c r="K89" s="210">
        <v>0</v>
      </c>
      <c r="L89" s="215" t="s">
        <v>52</v>
      </c>
      <c r="M89" s="210" t="s">
        <v>52</v>
      </c>
      <c r="N89" s="215">
        <v>42753</v>
      </c>
      <c r="O89" s="210">
        <v>15</v>
      </c>
      <c r="P89" s="214" t="s">
        <v>111</v>
      </c>
      <c r="Q89" s="210" t="s">
        <v>52</v>
      </c>
      <c r="R89" s="214"/>
      <c r="S89" s="214" t="s">
        <v>190</v>
      </c>
      <c r="T89" s="214"/>
    </row>
    <row r="90" spans="1:20" s="157" customFormat="1" x14ac:dyDescent="0.25">
      <c r="A90" s="214" t="s">
        <v>103</v>
      </c>
      <c r="B90" s="216">
        <v>9106</v>
      </c>
      <c r="C90" s="214" t="s">
        <v>195</v>
      </c>
      <c r="D90" s="214" t="s">
        <v>122</v>
      </c>
      <c r="E90" s="214" t="s">
        <v>192</v>
      </c>
      <c r="F90" s="214" t="s">
        <v>189</v>
      </c>
      <c r="G90" s="215">
        <v>42738</v>
      </c>
      <c r="H90" s="215">
        <v>42738</v>
      </c>
      <c r="I90" s="210">
        <v>0</v>
      </c>
      <c r="J90" s="215">
        <v>42738</v>
      </c>
      <c r="K90" s="210">
        <v>0</v>
      </c>
      <c r="L90" s="215" t="s">
        <v>52</v>
      </c>
      <c r="M90" s="210" t="s">
        <v>52</v>
      </c>
      <c r="N90" s="215">
        <v>42747</v>
      </c>
      <c r="O90" s="210">
        <v>9</v>
      </c>
      <c r="P90" s="214" t="s">
        <v>111</v>
      </c>
      <c r="Q90" s="210" t="s">
        <v>52</v>
      </c>
      <c r="R90" s="214"/>
      <c r="S90" s="214" t="s">
        <v>198</v>
      </c>
      <c r="T90" s="214"/>
    </row>
    <row r="91" spans="1:20" s="157" customFormat="1" x14ac:dyDescent="0.25">
      <c r="A91" s="214" t="s">
        <v>103</v>
      </c>
      <c r="B91" s="216">
        <v>9107</v>
      </c>
      <c r="C91" s="214" t="s">
        <v>195</v>
      </c>
      <c r="D91" s="214" t="s">
        <v>105</v>
      </c>
      <c r="E91" s="214" t="s">
        <v>192</v>
      </c>
      <c r="F91" s="214" t="s">
        <v>114</v>
      </c>
      <c r="G91" s="215">
        <v>42738</v>
      </c>
      <c r="H91" s="215">
        <v>42738</v>
      </c>
      <c r="I91" s="210">
        <v>0</v>
      </c>
      <c r="J91" s="215">
        <v>42738</v>
      </c>
      <c r="K91" s="210">
        <v>0</v>
      </c>
      <c r="L91" s="215" t="s">
        <v>52</v>
      </c>
      <c r="M91" s="210" t="s">
        <v>52</v>
      </c>
      <c r="N91" s="214" t="s">
        <v>52</v>
      </c>
      <c r="O91" s="210" t="s">
        <v>52</v>
      </c>
      <c r="P91" s="214"/>
      <c r="Q91" s="210">
        <v>28</v>
      </c>
      <c r="R91" s="214" t="s">
        <v>111</v>
      </c>
      <c r="S91" s="214">
        <v>0</v>
      </c>
      <c r="T91" s="214"/>
    </row>
    <row r="92" spans="1:20" s="157" customFormat="1" x14ac:dyDescent="0.25">
      <c r="A92" s="214" t="s">
        <v>103</v>
      </c>
      <c r="B92" s="216">
        <v>9108</v>
      </c>
      <c r="C92" s="214" t="s">
        <v>195</v>
      </c>
      <c r="D92" s="214" t="s">
        <v>130</v>
      </c>
      <c r="E92" s="214" t="s">
        <v>191</v>
      </c>
      <c r="F92" s="214" t="s">
        <v>189</v>
      </c>
      <c r="G92" s="215">
        <v>42738</v>
      </c>
      <c r="H92" s="215">
        <v>42738</v>
      </c>
      <c r="I92" s="210">
        <v>0</v>
      </c>
      <c r="J92" s="215">
        <v>42738</v>
      </c>
      <c r="K92" s="210">
        <v>0</v>
      </c>
      <c r="L92" s="215" t="s">
        <v>52</v>
      </c>
      <c r="M92" s="210" t="s">
        <v>52</v>
      </c>
      <c r="N92" s="215">
        <v>42759</v>
      </c>
      <c r="O92" s="210">
        <v>21</v>
      </c>
      <c r="P92" s="214" t="s">
        <v>111</v>
      </c>
      <c r="Q92" s="210" t="s">
        <v>52</v>
      </c>
      <c r="R92" s="214"/>
      <c r="S92" s="214" t="s">
        <v>198</v>
      </c>
      <c r="T92" s="214"/>
    </row>
    <row r="93" spans="1:20" s="157" customFormat="1" x14ac:dyDescent="0.25">
      <c r="A93" s="214" t="s">
        <v>103</v>
      </c>
      <c r="B93" s="216">
        <v>9109</v>
      </c>
      <c r="C93" s="214" t="s">
        <v>195</v>
      </c>
      <c r="D93" s="214" t="s">
        <v>130</v>
      </c>
      <c r="E93" s="214" t="s">
        <v>188</v>
      </c>
      <c r="F93" s="214" t="s">
        <v>189</v>
      </c>
      <c r="G93" s="215">
        <v>42740</v>
      </c>
      <c r="H93" s="215">
        <v>42740</v>
      </c>
      <c r="I93" s="210">
        <v>0</v>
      </c>
      <c r="J93" s="215">
        <v>42740</v>
      </c>
      <c r="K93" s="210">
        <v>0</v>
      </c>
      <c r="L93" s="215" t="s">
        <v>52</v>
      </c>
      <c r="M93" s="210" t="s">
        <v>52</v>
      </c>
      <c r="N93" s="215">
        <v>42752</v>
      </c>
      <c r="O93" s="210">
        <v>12</v>
      </c>
      <c r="P93" s="214" t="s">
        <v>111</v>
      </c>
      <c r="Q93" s="210" t="s">
        <v>52</v>
      </c>
      <c r="R93" s="214"/>
      <c r="S93" s="214" t="s">
        <v>198</v>
      </c>
      <c r="T93" s="214"/>
    </row>
    <row r="94" spans="1:20" s="157" customFormat="1" x14ac:dyDescent="0.25">
      <c r="A94" s="214" t="s">
        <v>103</v>
      </c>
      <c r="B94" s="216">
        <v>9110</v>
      </c>
      <c r="C94" s="214" t="s">
        <v>195</v>
      </c>
      <c r="D94" s="214" t="s">
        <v>142</v>
      </c>
      <c r="E94" s="214" t="s">
        <v>54</v>
      </c>
      <c r="F94" s="214" t="s">
        <v>114</v>
      </c>
      <c r="G94" s="215">
        <v>42740</v>
      </c>
      <c r="H94" s="215">
        <v>42765</v>
      </c>
      <c r="I94" s="210">
        <v>25</v>
      </c>
      <c r="J94" s="215">
        <v>42765</v>
      </c>
      <c r="K94" s="210">
        <v>25</v>
      </c>
      <c r="L94" s="215" t="s">
        <v>52</v>
      </c>
      <c r="M94" s="210" t="s">
        <v>52</v>
      </c>
      <c r="N94" s="214" t="s">
        <v>52</v>
      </c>
      <c r="O94" s="210" t="s">
        <v>52</v>
      </c>
      <c r="P94" s="214"/>
      <c r="Q94" s="210">
        <v>26</v>
      </c>
      <c r="R94" s="214" t="s">
        <v>111</v>
      </c>
      <c r="S94" s="214" t="s">
        <v>190</v>
      </c>
      <c r="T94" s="214"/>
    </row>
    <row r="95" spans="1:20" s="157" customFormat="1" x14ac:dyDescent="0.25">
      <c r="A95" s="214" t="s">
        <v>103</v>
      </c>
      <c r="B95" s="216">
        <v>9111</v>
      </c>
      <c r="C95" s="214" t="s">
        <v>195</v>
      </c>
      <c r="D95" s="214" t="s">
        <v>105</v>
      </c>
      <c r="E95" s="214" t="s">
        <v>192</v>
      </c>
      <c r="F95" s="214" t="s">
        <v>189</v>
      </c>
      <c r="G95" s="215">
        <v>42740</v>
      </c>
      <c r="H95" s="215">
        <v>42741</v>
      </c>
      <c r="I95" s="210">
        <v>1</v>
      </c>
      <c r="J95" s="215">
        <v>42741</v>
      </c>
      <c r="K95" s="210">
        <v>1</v>
      </c>
      <c r="L95" s="215">
        <v>42741</v>
      </c>
      <c r="M95" s="210">
        <v>1</v>
      </c>
      <c r="N95" s="215">
        <v>42741</v>
      </c>
      <c r="O95" s="210">
        <v>1</v>
      </c>
      <c r="P95" s="214" t="s">
        <v>111</v>
      </c>
      <c r="Q95" s="210" t="s">
        <v>52</v>
      </c>
      <c r="R95" s="214"/>
      <c r="S95" s="214" t="s">
        <v>190</v>
      </c>
      <c r="T95" s="214"/>
    </row>
    <row r="96" spans="1:20" s="157" customFormat="1" x14ac:dyDescent="0.25">
      <c r="A96" s="214" t="s">
        <v>103</v>
      </c>
      <c r="B96" s="216">
        <v>9112</v>
      </c>
      <c r="C96" s="214" t="s">
        <v>195</v>
      </c>
      <c r="D96" s="214" t="s">
        <v>113</v>
      </c>
      <c r="E96" s="214" t="s">
        <v>188</v>
      </c>
      <c r="F96" s="214" t="s">
        <v>114</v>
      </c>
      <c r="G96" s="215">
        <v>42740</v>
      </c>
      <c r="H96" s="215">
        <v>42744</v>
      </c>
      <c r="I96" s="210">
        <v>4</v>
      </c>
      <c r="J96" s="215">
        <v>42744</v>
      </c>
      <c r="K96" s="210">
        <v>4</v>
      </c>
      <c r="L96" s="215" t="s">
        <v>52</v>
      </c>
      <c r="M96" s="210" t="s">
        <v>52</v>
      </c>
      <c r="N96" s="214" t="s">
        <v>52</v>
      </c>
      <c r="O96" s="210" t="s">
        <v>52</v>
      </c>
      <c r="P96" s="214"/>
      <c r="Q96" s="210">
        <v>26</v>
      </c>
      <c r="R96" s="214" t="s">
        <v>111</v>
      </c>
      <c r="S96" s="214">
        <v>0</v>
      </c>
      <c r="T96" s="214"/>
    </row>
    <row r="97" spans="1:20" s="157" customFormat="1" x14ac:dyDescent="0.25">
      <c r="A97" s="214" t="s">
        <v>103</v>
      </c>
      <c r="B97" s="216">
        <v>9113</v>
      </c>
      <c r="C97" s="214" t="s">
        <v>195</v>
      </c>
      <c r="D97" s="214" t="s">
        <v>116</v>
      </c>
      <c r="E97" s="214" t="s">
        <v>191</v>
      </c>
      <c r="F97" s="214" t="s">
        <v>114</v>
      </c>
      <c r="G97" s="215">
        <v>42741</v>
      </c>
      <c r="H97" s="215">
        <v>42741</v>
      </c>
      <c r="I97" s="210">
        <v>0</v>
      </c>
      <c r="J97" s="215">
        <v>42741</v>
      </c>
      <c r="K97" s="210">
        <v>0</v>
      </c>
      <c r="L97" s="215" t="s">
        <v>52</v>
      </c>
      <c r="M97" s="210" t="s">
        <v>52</v>
      </c>
      <c r="N97" s="214" t="s">
        <v>52</v>
      </c>
      <c r="O97" s="210" t="s">
        <v>52</v>
      </c>
      <c r="P97" s="214"/>
      <c r="Q97" s="210">
        <v>25</v>
      </c>
      <c r="R97" s="214" t="s">
        <v>111</v>
      </c>
      <c r="S97" s="214">
        <v>0</v>
      </c>
      <c r="T97" s="214"/>
    </row>
    <row r="98" spans="1:20" s="157" customFormat="1" x14ac:dyDescent="0.25">
      <c r="A98" s="214" t="s">
        <v>103</v>
      </c>
      <c r="B98" s="216">
        <v>9114</v>
      </c>
      <c r="C98" s="214" t="s">
        <v>196</v>
      </c>
      <c r="D98" s="214" t="s">
        <v>113</v>
      </c>
      <c r="E98" s="214" t="s">
        <v>54</v>
      </c>
      <c r="F98" s="214" t="s">
        <v>189</v>
      </c>
      <c r="G98" s="215">
        <v>42741</v>
      </c>
      <c r="H98" s="215">
        <v>42741</v>
      </c>
      <c r="I98" s="210">
        <v>0</v>
      </c>
      <c r="J98" s="215">
        <v>42741</v>
      </c>
      <c r="K98" s="210">
        <v>0</v>
      </c>
      <c r="L98" s="215">
        <v>42758</v>
      </c>
      <c r="M98" s="210">
        <v>17</v>
      </c>
      <c r="N98" s="215">
        <v>42759</v>
      </c>
      <c r="O98" s="210">
        <v>18</v>
      </c>
      <c r="P98" s="214" t="s">
        <v>111</v>
      </c>
      <c r="Q98" s="210" t="s">
        <v>52</v>
      </c>
      <c r="R98" s="214"/>
      <c r="S98" s="214" t="s">
        <v>190</v>
      </c>
      <c r="T98" s="214"/>
    </row>
    <row r="99" spans="1:20" s="157" customFormat="1" x14ac:dyDescent="0.25">
      <c r="A99" s="214" t="s">
        <v>103</v>
      </c>
      <c r="B99" s="216">
        <v>9115</v>
      </c>
      <c r="C99" s="214" t="s">
        <v>195</v>
      </c>
      <c r="D99" s="214" t="s">
        <v>105</v>
      </c>
      <c r="E99" s="214" t="s">
        <v>192</v>
      </c>
      <c r="F99" s="214" t="s">
        <v>189</v>
      </c>
      <c r="G99" s="215">
        <v>42744</v>
      </c>
      <c r="H99" s="215">
        <v>42744</v>
      </c>
      <c r="I99" s="210">
        <v>0</v>
      </c>
      <c r="J99" s="215">
        <v>42744</v>
      </c>
      <c r="K99" s="210">
        <v>0</v>
      </c>
      <c r="L99" s="215">
        <v>42744</v>
      </c>
      <c r="M99" s="210">
        <v>0</v>
      </c>
      <c r="N99" s="215">
        <v>42744</v>
      </c>
      <c r="O99" s="210">
        <v>0</v>
      </c>
      <c r="P99" s="214" t="s">
        <v>111</v>
      </c>
      <c r="Q99" s="210" t="s">
        <v>52</v>
      </c>
      <c r="R99" s="214"/>
      <c r="S99" s="214" t="s">
        <v>190</v>
      </c>
      <c r="T99" s="214"/>
    </row>
    <row r="100" spans="1:20" s="157" customFormat="1" x14ac:dyDescent="0.25">
      <c r="A100" s="214" t="s">
        <v>103</v>
      </c>
      <c r="B100" s="216">
        <v>9116</v>
      </c>
      <c r="C100" s="214" t="s">
        <v>195</v>
      </c>
      <c r="D100" s="214" t="s">
        <v>113</v>
      </c>
      <c r="E100" s="214" t="s">
        <v>54</v>
      </c>
      <c r="F100" s="214" t="s">
        <v>114</v>
      </c>
      <c r="G100" s="215">
        <v>42744</v>
      </c>
      <c r="H100" s="215">
        <v>42745</v>
      </c>
      <c r="I100" s="210">
        <v>1</v>
      </c>
      <c r="J100" s="215">
        <v>42745</v>
      </c>
      <c r="K100" s="210">
        <v>1</v>
      </c>
      <c r="L100" s="215" t="s">
        <v>52</v>
      </c>
      <c r="M100" s="210" t="s">
        <v>52</v>
      </c>
      <c r="N100" s="214" t="s">
        <v>52</v>
      </c>
      <c r="O100" s="210" t="s">
        <v>52</v>
      </c>
      <c r="P100" s="214"/>
      <c r="Q100" s="210">
        <v>22</v>
      </c>
      <c r="R100" s="214" t="s">
        <v>111</v>
      </c>
      <c r="S100" s="214">
        <v>0</v>
      </c>
      <c r="T100" s="214"/>
    </row>
    <row r="101" spans="1:20" s="157" customFormat="1" x14ac:dyDescent="0.25">
      <c r="A101" s="214" t="s">
        <v>103</v>
      </c>
      <c r="B101" s="216">
        <v>9117</v>
      </c>
      <c r="C101" s="214" t="s">
        <v>195</v>
      </c>
      <c r="D101" s="214" t="s">
        <v>113</v>
      </c>
      <c r="E101" s="214" t="s">
        <v>54</v>
      </c>
      <c r="F101" s="214" t="s">
        <v>114</v>
      </c>
      <c r="G101" s="215">
        <v>42745</v>
      </c>
      <c r="H101" s="215">
        <v>42746</v>
      </c>
      <c r="I101" s="210">
        <v>1</v>
      </c>
      <c r="J101" s="215">
        <v>42746</v>
      </c>
      <c r="K101" s="210">
        <v>1</v>
      </c>
      <c r="L101" s="215" t="s">
        <v>52</v>
      </c>
      <c r="M101" s="210" t="s">
        <v>52</v>
      </c>
      <c r="N101" s="214" t="s">
        <v>52</v>
      </c>
      <c r="O101" s="210" t="s">
        <v>52</v>
      </c>
      <c r="P101" s="214"/>
      <c r="Q101" s="210">
        <v>21</v>
      </c>
      <c r="R101" s="214" t="s">
        <v>111</v>
      </c>
      <c r="S101" s="214">
        <v>0</v>
      </c>
      <c r="T101" s="214"/>
    </row>
    <row r="102" spans="1:20" s="157" customFormat="1" x14ac:dyDescent="0.25">
      <c r="A102" s="214" t="s">
        <v>103</v>
      </c>
      <c r="B102" s="216">
        <v>9118</v>
      </c>
      <c r="C102" s="214" t="s">
        <v>195</v>
      </c>
      <c r="D102" s="214" t="s">
        <v>138</v>
      </c>
      <c r="E102" s="214" t="s">
        <v>188</v>
      </c>
      <c r="F102" s="214" t="s">
        <v>114</v>
      </c>
      <c r="G102" s="215">
        <v>42745</v>
      </c>
      <c r="H102" s="215">
        <v>42746</v>
      </c>
      <c r="I102" s="210">
        <v>1</v>
      </c>
      <c r="J102" s="215">
        <v>42746</v>
      </c>
      <c r="K102" s="210">
        <v>1</v>
      </c>
      <c r="L102" s="215" t="s">
        <v>52</v>
      </c>
      <c r="M102" s="210" t="s">
        <v>52</v>
      </c>
      <c r="N102" s="214" t="s">
        <v>52</v>
      </c>
      <c r="O102" s="210" t="s">
        <v>52</v>
      </c>
      <c r="P102" s="214"/>
      <c r="Q102" s="210">
        <v>21</v>
      </c>
      <c r="R102" s="214" t="s">
        <v>111</v>
      </c>
      <c r="S102" s="214">
        <v>0</v>
      </c>
      <c r="T102" s="214"/>
    </row>
    <row r="103" spans="1:20" s="157" customFormat="1" x14ac:dyDescent="0.25">
      <c r="A103" s="214" t="s">
        <v>103</v>
      </c>
      <c r="B103" s="216">
        <v>9119</v>
      </c>
      <c r="C103" s="214" t="s">
        <v>195</v>
      </c>
      <c r="D103" s="214" t="s">
        <v>113</v>
      </c>
      <c r="E103" s="214" t="s">
        <v>188</v>
      </c>
      <c r="F103" s="214" t="s">
        <v>114</v>
      </c>
      <c r="G103" s="215">
        <v>42745</v>
      </c>
      <c r="H103" s="215">
        <v>42745</v>
      </c>
      <c r="I103" s="210">
        <v>0</v>
      </c>
      <c r="J103" s="215">
        <v>42745</v>
      </c>
      <c r="K103" s="210">
        <v>0</v>
      </c>
      <c r="L103" s="215" t="s">
        <v>52</v>
      </c>
      <c r="M103" s="210" t="s">
        <v>52</v>
      </c>
      <c r="N103" s="214" t="s">
        <v>52</v>
      </c>
      <c r="O103" s="210" t="s">
        <v>52</v>
      </c>
      <c r="P103" s="214"/>
      <c r="Q103" s="210">
        <v>21</v>
      </c>
      <c r="R103" s="214" t="s">
        <v>111</v>
      </c>
      <c r="S103" s="214">
        <v>0</v>
      </c>
      <c r="T103" s="214"/>
    </row>
    <row r="104" spans="1:20" s="157" customFormat="1" x14ac:dyDescent="0.25">
      <c r="A104" s="214" t="s">
        <v>103</v>
      </c>
      <c r="B104" s="216">
        <v>9120</v>
      </c>
      <c r="C104" s="214" t="s">
        <v>195</v>
      </c>
      <c r="D104" s="214" t="s">
        <v>142</v>
      </c>
      <c r="E104" s="214" t="s">
        <v>191</v>
      </c>
      <c r="F104" s="214" t="s">
        <v>114</v>
      </c>
      <c r="G104" s="215">
        <v>42745</v>
      </c>
      <c r="H104" s="215">
        <v>42746</v>
      </c>
      <c r="I104" s="210">
        <v>1</v>
      </c>
      <c r="J104" s="215">
        <v>42746</v>
      </c>
      <c r="K104" s="210">
        <v>1</v>
      </c>
      <c r="L104" s="215" t="s">
        <v>52</v>
      </c>
      <c r="M104" s="210" t="s">
        <v>52</v>
      </c>
      <c r="N104" s="214" t="s">
        <v>52</v>
      </c>
      <c r="O104" s="210" t="s">
        <v>52</v>
      </c>
      <c r="P104" s="214"/>
      <c r="Q104" s="210">
        <v>21</v>
      </c>
      <c r="R104" s="214" t="s">
        <v>111</v>
      </c>
      <c r="S104" s="214">
        <v>0</v>
      </c>
      <c r="T104" s="214"/>
    </row>
    <row r="105" spans="1:20" s="157" customFormat="1" x14ac:dyDescent="0.25">
      <c r="A105" s="214" t="s">
        <v>103</v>
      </c>
      <c r="B105" s="216">
        <v>9121</v>
      </c>
      <c r="C105" s="214" t="s">
        <v>196</v>
      </c>
      <c r="D105" s="214" t="s">
        <v>105</v>
      </c>
      <c r="E105" s="214" t="s">
        <v>57</v>
      </c>
      <c r="F105" s="214" t="s">
        <v>189</v>
      </c>
      <c r="G105" s="215">
        <v>42745</v>
      </c>
      <c r="H105" s="215">
        <v>42745</v>
      </c>
      <c r="I105" s="210">
        <v>0</v>
      </c>
      <c r="J105" s="215">
        <v>42745</v>
      </c>
      <c r="K105" s="210">
        <v>0</v>
      </c>
      <c r="L105" s="215">
        <v>42748</v>
      </c>
      <c r="M105" s="210">
        <v>3</v>
      </c>
      <c r="N105" s="215">
        <v>42752</v>
      </c>
      <c r="O105" s="210">
        <v>7</v>
      </c>
      <c r="P105" s="214" t="s">
        <v>111</v>
      </c>
      <c r="Q105" s="210" t="s">
        <v>52</v>
      </c>
      <c r="R105" s="214"/>
      <c r="S105" s="214" t="s">
        <v>190</v>
      </c>
      <c r="T105" s="214"/>
    </row>
    <row r="106" spans="1:20" s="157" customFormat="1" x14ac:dyDescent="0.25">
      <c r="A106" s="214" t="s">
        <v>103</v>
      </c>
      <c r="B106" s="216">
        <v>9122</v>
      </c>
      <c r="C106" s="214" t="s">
        <v>195</v>
      </c>
      <c r="D106" s="214" t="s">
        <v>138</v>
      </c>
      <c r="E106" s="214" t="s">
        <v>192</v>
      </c>
      <c r="F106" s="214" t="s">
        <v>114</v>
      </c>
      <c r="G106" s="215">
        <v>42745</v>
      </c>
      <c r="H106" s="215">
        <v>42745</v>
      </c>
      <c r="I106" s="210">
        <v>0</v>
      </c>
      <c r="J106" s="215">
        <v>42745</v>
      </c>
      <c r="K106" s="210">
        <v>0</v>
      </c>
      <c r="L106" s="215" t="s">
        <v>52</v>
      </c>
      <c r="M106" s="210" t="s">
        <v>52</v>
      </c>
      <c r="N106" s="214" t="s">
        <v>52</v>
      </c>
      <c r="O106" s="210" t="s">
        <v>52</v>
      </c>
      <c r="P106" s="214"/>
      <c r="Q106" s="210">
        <v>21</v>
      </c>
      <c r="R106" s="214" t="s">
        <v>111</v>
      </c>
      <c r="S106" s="214">
        <v>0</v>
      </c>
      <c r="T106" s="214"/>
    </row>
    <row r="107" spans="1:20" s="157" customFormat="1" x14ac:dyDescent="0.25">
      <c r="A107" s="214" t="s">
        <v>103</v>
      </c>
      <c r="B107" s="216">
        <v>9123</v>
      </c>
      <c r="C107" s="214" t="s">
        <v>195</v>
      </c>
      <c r="D107" s="214" t="s">
        <v>113</v>
      </c>
      <c r="E107" s="214" t="s">
        <v>188</v>
      </c>
      <c r="F107" s="214" t="s">
        <v>114</v>
      </c>
      <c r="G107" s="215">
        <v>42746</v>
      </c>
      <c r="H107" s="215">
        <v>42746</v>
      </c>
      <c r="I107" s="210">
        <v>0</v>
      </c>
      <c r="J107" s="215">
        <v>42746</v>
      </c>
      <c r="K107" s="210">
        <v>0</v>
      </c>
      <c r="L107" s="215" t="s">
        <v>52</v>
      </c>
      <c r="M107" s="210" t="s">
        <v>52</v>
      </c>
      <c r="N107" s="214" t="s">
        <v>52</v>
      </c>
      <c r="O107" s="210" t="s">
        <v>52</v>
      </c>
      <c r="P107" s="214"/>
      <c r="Q107" s="210">
        <v>20</v>
      </c>
      <c r="R107" s="214" t="s">
        <v>111</v>
      </c>
      <c r="S107" s="214">
        <v>0</v>
      </c>
      <c r="T107" s="214"/>
    </row>
    <row r="108" spans="1:20" s="157" customFormat="1" x14ac:dyDescent="0.25">
      <c r="A108" s="214" t="s">
        <v>103</v>
      </c>
      <c r="B108" s="216">
        <v>9124</v>
      </c>
      <c r="C108" s="214" t="s">
        <v>195</v>
      </c>
      <c r="D108" s="214" t="s">
        <v>113</v>
      </c>
      <c r="E108" s="214" t="s">
        <v>188</v>
      </c>
      <c r="F108" s="214" t="s">
        <v>114</v>
      </c>
      <c r="G108" s="215">
        <v>42746</v>
      </c>
      <c r="H108" s="215">
        <v>42746</v>
      </c>
      <c r="I108" s="210">
        <v>0</v>
      </c>
      <c r="J108" s="215">
        <v>42746</v>
      </c>
      <c r="K108" s="210">
        <v>0</v>
      </c>
      <c r="L108" s="215" t="s">
        <v>52</v>
      </c>
      <c r="M108" s="210" t="s">
        <v>52</v>
      </c>
      <c r="N108" s="214" t="s">
        <v>52</v>
      </c>
      <c r="O108" s="210" t="s">
        <v>52</v>
      </c>
      <c r="P108" s="214"/>
      <c r="Q108" s="210">
        <v>20</v>
      </c>
      <c r="R108" s="214" t="s">
        <v>111</v>
      </c>
      <c r="S108" s="214">
        <v>0</v>
      </c>
      <c r="T108" s="214"/>
    </row>
    <row r="109" spans="1:20" s="157" customFormat="1" x14ac:dyDescent="0.25">
      <c r="A109" s="214" t="s">
        <v>103</v>
      </c>
      <c r="B109" s="216">
        <v>9125</v>
      </c>
      <c r="C109" s="214" t="s">
        <v>195</v>
      </c>
      <c r="D109" s="214" t="s">
        <v>105</v>
      </c>
      <c r="E109" s="214" t="s">
        <v>192</v>
      </c>
      <c r="F109" s="214" t="s">
        <v>189</v>
      </c>
      <c r="G109" s="215">
        <v>42746</v>
      </c>
      <c r="H109" s="215">
        <v>42746</v>
      </c>
      <c r="I109" s="210">
        <v>0</v>
      </c>
      <c r="J109" s="215">
        <v>42746</v>
      </c>
      <c r="K109" s="210">
        <v>0</v>
      </c>
      <c r="L109" s="215" t="s">
        <v>52</v>
      </c>
      <c r="M109" s="210" t="s">
        <v>52</v>
      </c>
      <c r="N109" s="215">
        <v>42758</v>
      </c>
      <c r="O109" s="210">
        <v>12</v>
      </c>
      <c r="P109" s="214" t="s">
        <v>111</v>
      </c>
      <c r="Q109" s="210" t="s">
        <v>52</v>
      </c>
      <c r="R109" s="214"/>
      <c r="S109" s="214" t="s">
        <v>198</v>
      </c>
      <c r="T109" s="214"/>
    </row>
    <row r="110" spans="1:20" s="157" customFormat="1" x14ac:dyDescent="0.25">
      <c r="A110" s="214" t="s">
        <v>103</v>
      </c>
      <c r="B110" s="216">
        <v>9126</v>
      </c>
      <c r="C110" s="214" t="s">
        <v>195</v>
      </c>
      <c r="D110" s="214" t="s">
        <v>113</v>
      </c>
      <c r="E110" s="214" t="s">
        <v>191</v>
      </c>
      <c r="F110" s="214" t="s">
        <v>114</v>
      </c>
      <c r="G110" s="215">
        <v>42746</v>
      </c>
      <c r="H110" s="215">
        <v>42746</v>
      </c>
      <c r="I110" s="210">
        <v>0</v>
      </c>
      <c r="J110" s="215">
        <v>42746</v>
      </c>
      <c r="K110" s="210">
        <v>0</v>
      </c>
      <c r="L110" s="215" t="s">
        <v>52</v>
      </c>
      <c r="M110" s="210" t="s">
        <v>52</v>
      </c>
      <c r="N110" s="214" t="s">
        <v>52</v>
      </c>
      <c r="O110" s="210" t="s">
        <v>52</v>
      </c>
      <c r="P110" s="214"/>
      <c r="Q110" s="210">
        <v>20</v>
      </c>
      <c r="R110" s="214" t="s">
        <v>111</v>
      </c>
      <c r="S110" s="214" t="s">
        <v>190</v>
      </c>
      <c r="T110" s="214"/>
    </row>
    <row r="111" spans="1:20" s="157" customFormat="1" x14ac:dyDescent="0.25">
      <c r="A111" s="214" t="s">
        <v>103</v>
      </c>
      <c r="B111" s="216">
        <v>9127</v>
      </c>
      <c r="C111" s="214" t="s">
        <v>195</v>
      </c>
      <c r="D111" s="214" t="s">
        <v>105</v>
      </c>
      <c r="E111" s="214" t="s">
        <v>188</v>
      </c>
      <c r="F111" s="214" t="s">
        <v>189</v>
      </c>
      <c r="G111" s="215">
        <v>42746</v>
      </c>
      <c r="H111" s="215">
        <v>42746</v>
      </c>
      <c r="I111" s="210">
        <v>0</v>
      </c>
      <c r="J111" s="215">
        <v>42746</v>
      </c>
      <c r="K111" s="210">
        <v>0</v>
      </c>
      <c r="L111" s="215">
        <v>42747</v>
      </c>
      <c r="M111" s="210">
        <v>1</v>
      </c>
      <c r="N111" s="215">
        <v>42753</v>
      </c>
      <c r="O111" s="210">
        <v>7</v>
      </c>
      <c r="P111" s="214" t="s">
        <v>111</v>
      </c>
      <c r="Q111" s="210" t="s">
        <v>52</v>
      </c>
      <c r="R111" s="214"/>
      <c r="S111" s="214" t="s">
        <v>190</v>
      </c>
      <c r="T111" s="214"/>
    </row>
    <row r="112" spans="1:20" s="157" customFormat="1" x14ac:dyDescent="0.25">
      <c r="A112" s="214" t="s">
        <v>103</v>
      </c>
      <c r="B112" s="216">
        <v>9128</v>
      </c>
      <c r="C112" s="214" t="s">
        <v>195</v>
      </c>
      <c r="D112" s="214" t="s">
        <v>105</v>
      </c>
      <c r="E112" s="214" t="s">
        <v>192</v>
      </c>
      <c r="F112" s="214" t="s">
        <v>114</v>
      </c>
      <c r="G112" s="215">
        <v>42746</v>
      </c>
      <c r="H112" s="215">
        <v>42746</v>
      </c>
      <c r="I112" s="210">
        <v>0</v>
      </c>
      <c r="J112" s="215">
        <v>42746</v>
      </c>
      <c r="K112" s="210">
        <v>0</v>
      </c>
      <c r="L112" s="215" t="s">
        <v>52</v>
      </c>
      <c r="M112" s="210" t="s">
        <v>52</v>
      </c>
      <c r="N112" s="214" t="s">
        <v>52</v>
      </c>
      <c r="O112" s="210" t="s">
        <v>52</v>
      </c>
      <c r="P112" s="214"/>
      <c r="Q112" s="210">
        <v>20</v>
      </c>
      <c r="R112" s="214" t="s">
        <v>111</v>
      </c>
      <c r="S112" s="214">
        <v>0</v>
      </c>
      <c r="T112" s="214"/>
    </row>
    <row r="113" spans="1:20" s="157" customFormat="1" x14ac:dyDescent="0.25">
      <c r="A113" s="214" t="s">
        <v>103</v>
      </c>
      <c r="B113" s="216">
        <v>9129</v>
      </c>
      <c r="C113" s="214" t="s">
        <v>195</v>
      </c>
      <c r="D113" s="214" t="s">
        <v>113</v>
      </c>
      <c r="E113" s="214" t="s">
        <v>192</v>
      </c>
      <c r="F113" s="214" t="s">
        <v>189</v>
      </c>
      <c r="G113" s="215">
        <v>42746</v>
      </c>
      <c r="H113" s="215">
        <v>42746</v>
      </c>
      <c r="I113" s="210">
        <v>0</v>
      </c>
      <c r="J113" s="215">
        <v>42746</v>
      </c>
      <c r="K113" s="210">
        <v>0</v>
      </c>
      <c r="L113" s="215" t="s">
        <v>52</v>
      </c>
      <c r="M113" s="210" t="s">
        <v>52</v>
      </c>
      <c r="N113" s="215">
        <v>42746</v>
      </c>
      <c r="O113" s="210">
        <v>0</v>
      </c>
      <c r="P113" s="214" t="s">
        <v>111</v>
      </c>
      <c r="Q113" s="210" t="s">
        <v>52</v>
      </c>
      <c r="R113" s="214"/>
      <c r="S113" s="214" t="s">
        <v>190</v>
      </c>
      <c r="T113" s="214"/>
    </row>
    <row r="114" spans="1:20" s="157" customFormat="1" x14ac:dyDescent="0.25">
      <c r="A114" s="214" t="s">
        <v>103</v>
      </c>
      <c r="B114" s="216">
        <v>9130</v>
      </c>
      <c r="C114" s="214" t="s">
        <v>195</v>
      </c>
      <c r="D114" s="214" t="s">
        <v>122</v>
      </c>
      <c r="E114" s="214" t="s">
        <v>192</v>
      </c>
      <c r="F114" s="214" t="s">
        <v>197</v>
      </c>
      <c r="G114" s="215">
        <v>42746</v>
      </c>
      <c r="H114" s="215">
        <v>42746</v>
      </c>
      <c r="I114" s="210">
        <v>0</v>
      </c>
      <c r="J114" s="215">
        <v>42746</v>
      </c>
      <c r="K114" s="210">
        <v>0</v>
      </c>
      <c r="L114" s="215" t="s">
        <v>52</v>
      </c>
      <c r="M114" s="210" t="s">
        <v>52</v>
      </c>
      <c r="N114" s="215">
        <v>42762</v>
      </c>
      <c r="O114" s="210">
        <v>16</v>
      </c>
      <c r="P114" s="214" t="s">
        <v>111</v>
      </c>
      <c r="Q114" s="210" t="s">
        <v>52</v>
      </c>
      <c r="R114" s="214"/>
      <c r="S114" s="214">
        <v>0</v>
      </c>
      <c r="T114" s="214"/>
    </row>
    <row r="115" spans="1:20" s="157" customFormat="1" x14ac:dyDescent="0.25">
      <c r="A115" s="214" t="s">
        <v>103</v>
      </c>
      <c r="B115" s="216">
        <v>9131</v>
      </c>
      <c r="C115" s="214" t="s">
        <v>195</v>
      </c>
      <c r="D115" s="214" t="s">
        <v>113</v>
      </c>
      <c r="E115" s="214" t="s">
        <v>188</v>
      </c>
      <c r="F115" s="214" t="s">
        <v>189</v>
      </c>
      <c r="G115" s="215">
        <v>42746</v>
      </c>
      <c r="H115" s="215">
        <v>42747</v>
      </c>
      <c r="I115" s="210">
        <v>1</v>
      </c>
      <c r="J115" s="215">
        <v>42746</v>
      </c>
      <c r="K115" s="210">
        <v>0</v>
      </c>
      <c r="L115" s="215" t="s">
        <v>52</v>
      </c>
      <c r="M115" s="210" t="s">
        <v>52</v>
      </c>
      <c r="N115" s="215">
        <v>42746</v>
      </c>
      <c r="O115" s="210">
        <v>0</v>
      </c>
      <c r="P115" s="214" t="s">
        <v>111</v>
      </c>
      <c r="Q115" s="210" t="s">
        <v>52</v>
      </c>
      <c r="R115" s="214"/>
      <c r="S115" s="214" t="s">
        <v>190</v>
      </c>
      <c r="T115" s="214"/>
    </row>
    <row r="116" spans="1:20" s="157" customFormat="1" x14ac:dyDescent="0.25">
      <c r="A116" s="214" t="s">
        <v>103</v>
      </c>
      <c r="B116" s="216">
        <v>9132</v>
      </c>
      <c r="C116" s="214" t="s">
        <v>195</v>
      </c>
      <c r="D116" s="214" t="s">
        <v>140</v>
      </c>
      <c r="E116" s="214" t="s">
        <v>188</v>
      </c>
      <c r="F116" s="214" t="s">
        <v>189</v>
      </c>
      <c r="G116" s="215">
        <v>42747</v>
      </c>
      <c r="H116" s="215">
        <v>42747</v>
      </c>
      <c r="I116" s="210">
        <v>0</v>
      </c>
      <c r="J116" s="215">
        <v>42747</v>
      </c>
      <c r="K116" s="210">
        <v>0</v>
      </c>
      <c r="L116" s="215">
        <v>42760</v>
      </c>
      <c r="M116" s="210">
        <v>13</v>
      </c>
      <c r="N116" s="215">
        <v>42761</v>
      </c>
      <c r="O116" s="210">
        <v>14</v>
      </c>
      <c r="P116" s="214" t="s">
        <v>111</v>
      </c>
      <c r="Q116" s="210" t="s">
        <v>52</v>
      </c>
      <c r="R116" s="214"/>
      <c r="S116" s="214" t="s">
        <v>198</v>
      </c>
      <c r="T116" s="214"/>
    </row>
    <row r="117" spans="1:20" s="157" customFormat="1" x14ac:dyDescent="0.25">
      <c r="A117" s="214" t="s">
        <v>103</v>
      </c>
      <c r="B117" s="216">
        <v>9133</v>
      </c>
      <c r="C117" s="214" t="s">
        <v>195</v>
      </c>
      <c r="D117" s="214" t="s">
        <v>113</v>
      </c>
      <c r="E117" s="214" t="s">
        <v>191</v>
      </c>
      <c r="F117" s="214" t="s">
        <v>114</v>
      </c>
      <c r="G117" s="215">
        <v>42747</v>
      </c>
      <c r="H117" s="215">
        <v>42747</v>
      </c>
      <c r="I117" s="210">
        <v>0</v>
      </c>
      <c r="J117" s="215">
        <v>42747</v>
      </c>
      <c r="K117" s="210">
        <v>0</v>
      </c>
      <c r="L117" s="215" t="s">
        <v>52</v>
      </c>
      <c r="M117" s="210" t="s">
        <v>52</v>
      </c>
      <c r="N117" s="214" t="s">
        <v>52</v>
      </c>
      <c r="O117" s="210" t="s">
        <v>52</v>
      </c>
      <c r="P117" s="214"/>
      <c r="Q117" s="210">
        <v>19</v>
      </c>
      <c r="R117" s="214" t="s">
        <v>111</v>
      </c>
      <c r="S117" s="214">
        <v>0</v>
      </c>
      <c r="T117" s="214"/>
    </row>
    <row r="118" spans="1:20" s="157" customFormat="1" x14ac:dyDescent="0.25">
      <c r="A118" s="214" t="s">
        <v>103</v>
      </c>
      <c r="B118" s="216">
        <v>9134</v>
      </c>
      <c r="C118" s="214" t="s">
        <v>195</v>
      </c>
      <c r="D118" s="214" t="s">
        <v>105</v>
      </c>
      <c r="E118" s="214" t="s">
        <v>188</v>
      </c>
      <c r="F118" s="214" t="s">
        <v>189</v>
      </c>
      <c r="G118" s="215">
        <v>42747</v>
      </c>
      <c r="H118" s="215">
        <v>42747</v>
      </c>
      <c r="I118" s="210">
        <v>0</v>
      </c>
      <c r="J118" s="215">
        <v>42747</v>
      </c>
      <c r="K118" s="210">
        <v>0</v>
      </c>
      <c r="L118" s="215" t="s">
        <v>52</v>
      </c>
      <c r="M118" s="210" t="s">
        <v>52</v>
      </c>
      <c r="N118" s="214" t="s">
        <v>52</v>
      </c>
      <c r="O118" s="210" t="s">
        <v>52</v>
      </c>
      <c r="P118" s="214" t="s">
        <v>111</v>
      </c>
      <c r="Q118" s="210">
        <v>19</v>
      </c>
      <c r="R118" s="214"/>
      <c r="S118" s="214" t="s">
        <v>53</v>
      </c>
      <c r="T118" s="214"/>
    </row>
    <row r="119" spans="1:20" s="157" customFormat="1" x14ac:dyDescent="0.25">
      <c r="A119" s="214" t="s">
        <v>103</v>
      </c>
      <c r="B119" s="216">
        <v>9135</v>
      </c>
      <c r="C119" s="214" t="s">
        <v>195</v>
      </c>
      <c r="D119" s="214" t="s">
        <v>105</v>
      </c>
      <c r="E119" s="214" t="s">
        <v>192</v>
      </c>
      <c r="F119" s="214" t="s">
        <v>189</v>
      </c>
      <c r="G119" s="215">
        <v>42747</v>
      </c>
      <c r="H119" s="215">
        <v>42747</v>
      </c>
      <c r="I119" s="210">
        <v>0</v>
      </c>
      <c r="J119" s="215">
        <v>42747</v>
      </c>
      <c r="K119" s="210">
        <v>0</v>
      </c>
      <c r="L119" s="215" t="s">
        <v>52</v>
      </c>
      <c r="M119" s="210" t="s">
        <v>52</v>
      </c>
      <c r="N119" s="215">
        <v>42747</v>
      </c>
      <c r="O119" s="210">
        <v>0</v>
      </c>
      <c r="P119" s="214" t="s">
        <v>111</v>
      </c>
      <c r="Q119" s="210" t="s">
        <v>52</v>
      </c>
      <c r="R119" s="214"/>
      <c r="S119" s="214" t="s">
        <v>190</v>
      </c>
      <c r="T119" s="214"/>
    </row>
    <row r="120" spans="1:20" s="157" customFormat="1" x14ac:dyDescent="0.25">
      <c r="A120" s="214" t="s">
        <v>103</v>
      </c>
      <c r="B120" s="216">
        <v>9136</v>
      </c>
      <c r="C120" s="214" t="s">
        <v>195</v>
      </c>
      <c r="D120" s="214" t="s">
        <v>125</v>
      </c>
      <c r="E120" s="214" t="s">
        <v>54</v>
      </c>
      <c r="F120" s="214" t="s">
        <v>189</v>
      </c>
      <c r="G120" s="215">
        <v>42747</v>
      </c>
      <c r="H120" s="215">
        <v>42753</v>
      </c>
      <c r="I120" s="210">
        <v>6</v>
      </c>
      <c r="J120" s="215">
        <v>42753</v>
      </c>
      <c r="K120" s="210">
        <v>6</v>
      </c>
      <c r="L120" s="215">
        <v>42760</v>
      </c>
      <c r="M120" s="210">
        <v>13</v>
      </c>
      <c r="N120" s="215">
        <v>42761</v>
      </c>
      <c r="O120" s="210">
        <v>14</v>
      </c>
      <c r="P120" s="214" t="s">
        <v>111</v>
      </c>
      <c r="Q120" s="210" t="s">
        <v>52</v>
      </c>
      <c r="R120" s="214"/>
      <c r="S120" s="214" t="s">
        <v>190</v>
      </c>
      <c r="T120" s="214"/>
    </row>
    <row r="121" spans="1:20" s="157" customFormat="1" x14ac:dyDescent="0.25">
      <c r="A121" s="214" t="s">
        <v>103</v>
      </c>
      <c r="B121" s="216">
        <v>9137</v>
      </c>
      <c r="C121" s="214" t="s">
        <v>195</v>
      </c>
      <c r="D121" s="214" t="s">
        <v>199</v>
      </c>
      <c r="E121" s="214" t="s">
        <v>192</v>
      </c>
      <c r="F121" s="214" t="s">
        <v>189</v>
      </c>
      <c r="G121" s="215">
        <v>42748</v>
      </c>
      <c r="H121" s="215">
        <v>42748</v>
      </c>
      <c r="I121" s="210">
        <v>0</v>
      </c>
      <c r="J121" s="215">
        <v>42748</v>
      </c>
      <c r="K121" s="210">
        <v>0</v>
      </c>
      <c r="L121" s="215">
        <v>42761</v>
      </c>
      <c r="M121" s="210">
        <v>13</v>
      </c>
      <c r="N121" s="215">
        <v>42761</v>
      </c>
      <c r="O121" s="210">
        <v>13</v>
      </c>
      <c r="P121" s="214" t="s">
        <v>111</v>
      </c>
      <c r="Q121" s="210" t="s">
        <v>52</v>
      </c>
      <c r="R121" s="214"/>
      <c r="S121" s="214" t="s">
        <v>198</v>
      </c>
      <c r="T121" s="214"/>
    </row>
    <row r="122" spans="1:20" s="157" customFormat="1" x14ac:dyDescent="0.25">
      <c r="A122" s="214" t="s">
        <v>103</v>
      </c>
      <c r="B122" s="216">
        <v>9138</v>
      </c>
      <c r="C122" s="214" t="s">
        <v>196</v>
      </c>
      <c r="D122" s="214" t="s">
        <v>113</v>
      </c>
      <c r="E122" s="214" t="s">
        <v>57</v>
      </c>
      <c r="F122" s="214" t="s">
        <v>114</v>
      </c>
      <c r="G122" s="215">
        <v>42748</v>
      </c>
      <c r="H122" s="215">
        <v>42748</v>
      </c>
      <c r="I122" s="210">
        <v>0</v>
      </c>
      <c r="J122" s="215">
        <v>42748</v>
      </c>
      <c r="K122" s="210">
        <v>0</v>
      </c>
      <c r="L122" s="215" t="s">
        <v>52</v>
      </c>
      <c r="M122" s="210" t="s">
        <v>52</v>
      </c>
      <c r="N122" s="214" t="s">
        <v>52</v>
      </c>
      <c r="O122" s="210" t="s">
        <v>52</v>
      </c>
      <c r="P122" s="214"/>
      <c r="Q122" s="210">
        <v>18</v>
      </c>
      <c r="R122" s="214" t="s">
        <v>111</v>
      </c>
      <c r="S122" s="214">
        <v>0</v>
      </c>
      <c r="T122" s="214"/>
    </row>
    <row r="123" spans="1:20" s="157" customFormat="1" x14ac:dyDescent="0.25">
      <c r="A123" s="214" t="s">
        <v>103</v>
      </c>
      <c r="B123" s="216">
        <v>9139</v>
      </c>
      <c r="C123" s="214" t="s">
        <v>195</v>
      </c>
      <c r="D123" s="214" t="s">
        <v>125</v>
      </c>
      <c r="E123" s="214" t="s">
        <v>54</v>
      </c>
      <c r="F123" s="214" t="s">
        <v>189</v>
      </c>
      <c r="G123" s="215">
        <v>42748</v>
      </c>
      <c r="H123" s="215">
        <v>42748</v>
      </c>
      <c r="I123" s="210">
        <v>0</v>
      </c>
      <c r="J123" s="215">
        <v>42748</v>
      </c>
      <c r="K123" s="210">
        <v>0</v>
      </c>
      <c r="L123" s="215">
        <v>42753</v>
      </c>
      <c r="M123" s="210">
        <v>5</v>
      </c>
      <c r="N123" s="215">
        <v>42755</v>
      </c>
      <c r="O123" s="210">
        <v>7</v>
      </c>
      <c r="P123" s="214" t="s">
        <v>111</v>
      </c>
      <c r="Q123" s="210" t="s">
        <v>52</v>
      </c>
      <c r="R123" s="214"/>
      <c r="S123" s="214" t="s">
        <v>198</v>
      </c>
      <c r="T123" s="214"/>
    </row>
    <row r="124" spans="1:20" s="157" customFormat="1" x14ac:dyDescent="0.25">
      <c r="A124" s="214" t="s">
        <v>103</v>
      </c>
      <c r="B124" s="216">
        <v>9140</v>
      </c>
      <c r="C124" s="214" t="s">
        <v>195</v>
      </c>
      <c r="D124" s="214" t="s">
        <v>113</v>
      </c>
      <c r="E124" s="214" t="s">
        <v>191</v>
      </c>
      <c r="F124" s="214" t="s">
        <v>189</v>
      </c>
      <c r="G124" s="215">
        <v>42748</v>
      </c>
      <c r="H124" s="215">
        <v>42748</v>
      </c>
      <c r="I124" s="210">
        <v>0</v>
      </c>
      <c r="J124" s="215">
        <v>42748</v>
      </c>
      <c r="K124" s="210">
        <v>0</v>
      </c>
      <c r="L124" s="215">
        <v>42752</v>
      </c>
      <c r="M124" s="210">
        <v>4</v>
      </c>
      <c r="N124" s="215">
        <v>42753</v>
      </c>
      <c r="O124" s="210">
        <v>5</v>
      </c>
      <c r="P124" s="214" t="s">
        <v>111</v>
      </c>
      <c r="Q124" s="210" t="s">
        <v>52</v>
      </c>
      <c r="R124" s="214"/>
      <c r="S124" s="214" t="s">
        <v>190</v>
      </c>
      <c r="T124" s="214"/>
    </row>
    <row r="125" spans="1:20" s="157" customFormat="1" x14ac:dyDescent="0.25">
      <c r="A125" s="214" t="s">
        <v>103</v>
      </c>
      <c r="B125" s="216">
        <v>9141</v>
      </c>
      <c r="C125" s="214" t="s">
        <v>195</v>
      </c>
      <c r="D125" s="214" t="s">
        <v>130</v>
      </c>
      <c r="E125" s="214" t="s">
        <v>192</v>
      </c>
      <c r="F125" s="214" t="s">
        <v>189</v>
      </c>
      <c r="G125" s="215">
        <v>42748</v>
      </c>
      <c r="H125" s="215">
        <v>42748</v>
      </c>
      <c r="I125" s="210">
        <v>0</v>
      </c>
      <c r="J125" s="215">
        <v>42748</v>
      </c>
      <c r="K125" s="210">
        <v>0</v>
      </c>
      <c r="L125" s="215" t="s">
        <v>52</v>
      </c>
      <c r="M125" s="210" t="s">
        <v>52</v>
      </c>
      <c r="N125" s="215">
        <v>42761</v>
      </c>
      <c r="O125" s="210">
        <v>13</v>
      </c>
      <c r="P125" s="214" t="s">
        <v>111</v>
      </c>
      <c r="Q125" s="210" t="s">
        <v>52</v>
      </c>
      <c r="R125" s="214"/>
      <c r="S125" s="214" t="s">
        <v>53</v>
      </c>
      <c r="T125" s="214"/>
    </row>
    <row r="126" spans="1:20" s="157" customFormat="1" x14ac:dyDescent="0.25">
      <c r="A126" s="214" t="s">
        <v>103</v>
      </c>
      <c r="B126" s="216">
        <v>9142</v>
      </c>
      <c r="C126" s="214" t="s">
        <v>195</v>
      </c>
      <c r="D126" s="214" t="s">
        <v>105</v>
      </c>
      <c r="E126" s="214" t="s">
        <v>192</v>
      </c>
      <c r="F126" s="214" t="s">
        <v>189</v>
      </c>
      <c r="G126" s="215">
        <v>42752</v>
      </c>
      <c r="H126" s="215">
        <v>42752</v>
      </c>
      <c r="I126" s="210">
        <v>0</v>
      </c>
      <c r="J126" s="215">
        <v>42752</v>
      </c>
      <c r="K126" s="210">
        <v>0</v>
      </c>
      <c r="L126" s="215">
        <v>42753</v>
      </c>
      <c r="M126" s="210">
        <v>1</v>
      </c>
      <c r="N126" s="215">
        <v>42754</v>
      </c>
      <c r="O126" s="210">
        <v>2</v>
      </c>
      <c r="P126" s="214" t="s">
        <v>111</v>
      </c>
      <c r="Q126" s="210" t="s">
        <v>52</v>
      </c>
      <c r="R126" s="214"/>
      <c r="S126" s="214" t="s">
        <v>190</v>
      </c>
      <c r="T126" s="214"/>
    </row>
    <row r="127" spans="1:20" s="157" customFormat="1" x14ac:dyDescent="0.25">
      <c r="A127" s="214" t="s">
        <v>103</v>
      </c>
      <c r="B127" s="216">
        <v>9143</v>
      </c>
      <c r="C127" s="214" t="s">
        <v>195</v>
      </c>
      <c r="D127" s="214" t="s">
        <v>138</v>
      </c>
      <c r="E127" s="214" t="s">
        <v>54</v>
      </c>
      <c r="F127" s="214" t="s">
        <v>114</v>
      </c>
      <c r="G127" s="215">
        <v>42752</v>
      </c>
      <c r="H127" s="215">
        <v>42753</v>
      </c>
      <c r="I127" s="210">
        <v>1</v>
      </c>
      <c r="J127" s="215">
        <v>42753</v>
      </c>
      <c r="K127" s="210">
        <v>1</v>
      </c>
      <c r="L127" s="215" t="s">
        <v>52</v>
      </c>
      <c r="M127" s="210" t="s">
        <v>52</v>
      </c>
      <c r="N127" s="214" t="s">
        <v>52</v>
      </c>
      <c r="O127" s="210" t="s">
        <v>52</v>
      </c>
      <c r="P127" s="214"/>
      <c r="Q127" s="210">
        <v>14</v>
      </c>
      <c r="R127" s="214" t="s">
        <v>111</v>
      </c>
      <c r="S127" s="214">
        <v>0</v>
      </c>
      <c r="T127" s="214"/>
    </row>
    <row r="128" spans="1:20" s="157" customFormat="1" x14ac:dyDescent="0.25">
      <c r="A128" s="214" t="s">
        <v>103</v>
      </c>
      <c r="B128" s="216">
        <v>9144</v>
      </c>
      <c r="C128" s="214" t="s">
        <v>195</v>
      </c>
      <c r="D128" s="214" t="s">
        <v>153</v>
      </c>
      <c r="E128" s="214" t="s">
        <v>188</v>
      </c>
      <c r="F128" s="214" t="s">
        <v>189</v>
      </c>
      <c r="G128" s="215">
        <v>42752</v>
      </c>
      <c r="H128" s="215">
        <v>42753</v>
      </c>
      <c r="I128" s="210">
        <v>1</v>
      </c>
      <c r="J128" s="215">
        <v>42753</v>
      </c>
      <c r="K128" s="210">
        <v>1</v>
      </c>
      <c r="L128" s="215">
        <v>42765</v>
      </c>
      <c r="M128" s="210">
        <v>13</v>
      </c>
      <c r="N128" s="215">
        <v>42766</v>
      </c>
      <c r="O128" s="210">
        <v>14</v>
      </c>
      <c r="P128" s="214" t="s">
        <v>111</v>
      </c>
      <c r="Q128" s="210" t="s">
        <v>52</v>
      </c>
      <c r="R128" s="214"/>
      <c r="S128" s="214" t="s">
        <v>198</v>
      </c>
      <c r="T128" s="214"/>
    </row>
    <row r="129" spans="1:20" s="157" customFormat="1" x14ac:dyDescent="0.25">
      <c r="A129" s="214" t="s">
        <v>103</v>
      </c>
      <c r="B129" s="216">
        <v>9145</v>
      </c>
      <c r="C129" s="214" t="s">
        <v>195</v>
      </c>
      <c r="D129" s="214" t="s">
        <v>113</v>
      </c>
      <c r="E129" s="214" t="s">
        <v>192</v>
      </c>
      <c r="F129" s="214" t="s">
        <v>114</v>
      </c>
      <c r="G129" s="215">
        <v>42753</v>
      </c>
      <c r="H129" s="215">
        <v>42754</v>
      </c>
      <c r="I129" s="210">
        <v>1</v>
      </c>
      <c r="J129" s="215">
        <v>42754</v>
      </c>
      <c r="K129" s="210">
        <v>1</v>
      </c>
      <c r="L129" s="215" t="s">
        <v>52</v>
      </c>
      <c r="M129" s="210" t="s">
        <v>52</v>
      </c>
      <c r="N129" s="214" t="s">
        <v>52</v>
      </c>
      <c r="O129" s="210" t="s">
        <v>52</v>
      </c>
      <c r="P129" s="214"/>
      <c r="Q129" s="210">
        <v>13</v>
      </c>
      <c r="R129" s="214" t="s">
        <v>111</v>
      </c>
      <c r="S129" s="214">
        <v>0</v>
      </c>
      <c r="T129" s="214"/>
    </row>
    <row r="130" spans="1:20" s="157" customFormat="1" x14ac:dyDescent="0.25">
      <c r="A130" s="214" t="s">
        <v>103</v>
      </c>
      <c r="B130" s="216">
        <v>9146</v>
      </c>
      <c r="C130" s="214" t="s">
        <v>195</v>
      </c>
      <c r="D130" s="214" t="s">
        <v>105</v>
      </c>
      <c r="E130" s="214" t="s">
        <v>188</v>
      </c>
      <c r="F130" s="214" t="s">
        <v>114</v>
      </c>
      <c r="G130" s="215">
        <v>42753</v>
      </c>
      <c r="H130" s="215">
        <v>42753</v>
      </c>
      <c r="I130" s="210">
        <v>0</v>
      </c>
      <c r="J130" s="215">
        <v>42753</v>
      </c>
      <c r="K130" s="210">
        <v>0</v>
      </c>
      <c r="L130" s="215" t="s">
        <v>52</v>
      </c>
      <c r="M130" s="210" t="s">
        <v>52</v>
      </c>
      <c r="N130" s="214" t="s">
        <v>52</v>
      </c>
      <c r="O130" s="210" t="s">
        <v>52</v>
      </c>
      <c r="P130" s="214"/>
      <c r="Q130" s="210">
        <v>13</v>
      </c>
      <c r="R130" s="214" t="s">
        <v>111</v>
      </c>
      <c r="S130" s="214">
        <v>0</v>
      </c>
      <c r="T130" s="214"/>
    </row>
    <row r="131" spans="1:20" s="157" customFormat="1" x14ac:dyDescent="0.25">
      <c r="A131" s="214" t="s">
        <v>103</v>
      </c>
      <c r="B131" s="216">
        <v>9147</v>
      </c>
      <c r="C131" s="214" t="s">
        <v>195</v>
      </c>
      <c r="D131" s="214" t="s">
        <v>116</v>
      </c>
      <c r="E131" s="214" t="s">
        <v>54</v>
      </c>
      <c r="F131" s="214" t="s">
        <v>189</v>
      </c>
      <c r="G131" s="215">
        <v>42753</v>
      </c>
      <c r="H131" s="215">
        <v>42753</v>
      </c>
      <c r="I131" s="210">
        <v>0</v>
      </c>
      <c r="J131" s="215">
        <v>42753</v>
      </c>
      <c r="K131" s="210">
        <v>0</v>
      </c>
      <c r="L131" s="215">
        <v>42753</v>
      </c>
      <c r="M131" s="210">
        <v>0</v>
      </c>
      <c r="N131" s="215">
        <v>42753</v>
      </c>
      <c r="O131" s="210">
        <v>0</v>
      </c>
      <c r="P131" s="214" t="s">
        <v>111</v>
      </c>
      <c r="Q131" s="210" t="s">
        <v>52</v>
      </c>
      <c r="R131" s="214"/>
      <c r="S131" s="214" t="s">
        <v>53</v>
      </c>
      <c r="T131" s="214"/>
    </row>
    <row r="132" spans="1:20" s="157" customFormat="1" x14ac:dyDescent="0.25">
      <c r="A132" s="214" t="s">
        <v>103</v>
      </c>
      <c r="B132" s="216">
        <v>9148</v>
      </c>
      <c r="C132" s="214" t="s">
        <v>195</v>
      </c>
      <c r="D132" s="214" t="s">
        <v>113</v>
      </c>
      <c r="E132" s="214" t="s">
        <v>188</v>
      </c>
      <c r="F132" s="214" t="s">
        <v>189</v>
      </c>
      <c r="G132" s="215">
        <v>42753</v>
      </c>
      <c r="H132" s="215">
        <v>42753</v>
      </c>
      <c r="I132" s="210">
        <v>0</v>
      </c>
      <c r="J132" s="215">
        <v>42753</v>
      </c>
      <c r="K132" s="210">
        <v>0</v>
      </c>
      <c r="L132" s="215">
        <v>42753</v>
      </c>
      <c r="M132" s="210">
        <v>0</v>
      </c>
      <c r="N132" s="215">
        <v>42753</v>
      </c>
      <c r="O132" s="210">
        <v>0</v>
      </c>
      <c r="P132" s="214" t="s">
        <v>111</v>
      </c>
      <c r="Q132" s="210" t="s">
        <v>52</v>
      </c>
      <c r="R132" s="214"/>
      <c r="S132" s="214" t="s">
        <v>190</v>
      </c>
      <c r="T132" s="214"/>
    </row>
    <row r="133" spans="1:20" s="157" customFormat="1" x14ac:dyDescent="0.25">
      <c r="A133" s="214" t="s">
        <v>103</v>
      </c>
      <c r="B133" s="216">
        <v>9149</v>
      </c>
      <c r="C133" s="214" t="s">
        <v>195</v>
      </c>
      <c r="D133" s="214" t="s">
        <v>105</v>
      </c>
      <c r="E133" s="214" t="s">
        <v>54</v>
      </c>
      <c r="F133" s="214" t="s">
        <v>189</v>
      </c>
      <c r="G133" s="215">
        <v>42753</v>
      </c>
      <c r="H133" s="215">
        <v>42753</v>
      </c>
      <c r="I133" s="210">
        <v>0</v>
      </c>
      <c r="J133" s="215">
        <v>42753</v>
      </c>
      <c r="K133" s="210">
        <v>0</v>
      </c>
      <c r="L133" s="215">
        <v>42753</v>
      </c>
      <c r="M133" s="210">
        <v>0</v>
      </c>
      <c r="N133" s="215">
        <v>42753</v>
      </c>
      <c r="O133" s="210">
        <v>0</v>
      </c>
      <c r="P133" s="214" t="s">
        <v>111</v>
      </c>
      <c r="Q133" s="210" t="s">
        <v>52</v>
      </c>
      <c r="R133" s="214"/>
      <c r="S133" s="214" t="s">
        <v>190</v>
      </c>
      <c r="T133" s="214"/>
    </row>
    <row r="134" spans="1:20" s="157" customFormat="1" x14ac:dyDescent="0.25">
      <c r="A134" s="214" t="s">
        <v>103</v>
      </c>
      <c r="B134" s="216">
        <v>9150</v>
      </c>
      <c r="C134" s="214" t="s">
        <v>195</v>
      </c>
      <c r="D134" s="214" t="s">
        <v>113</v>
      </c>
      <c r="E134" s="214" t="s">
        <v>188</v>
      </c>
      <c r="F134" s="214" t="s">
        <v>189</v>
      </c>
      <c r="G134" s="215">
        <v>42753</v>
      </c>
      <c r="H134" s="215">
        <v>42754</v>
      </c>
      <c r="I134" s="210">
        <v>1</v>
      </c>
      <c r="J134" s="215">
        <v>42754</v>
      </c>
      <c r="K134" s="210">
        <v>1</v>
      </c>
      <c r="L134" s="215">
        <v>42758</v>
      </c>
      <c r="M134" s="210">
        <v>5</v>
      </c>
      <c r="N134" s="215">
        <v>42759</v>
      </c>
      <c r="O134" s="210">
        <v>6</v>
      </c>
      <c r="P134" s="214" t="s">
        <v>111</v>
      </c>
      <c r="Q134" s="210" t="s">
        <v>52</v>
      </c>
      <c r="R134" s="214"/>
      <c r="S134" s="214" t="s">
        <v>190</v>
      </c>
      <c r="T134" s="214"/>
    </row>
    <row r="135" spans="1:20" s="157" customFormat="1" x14ac:dyDescent="0.25">
      <c r="A135" s="214" t="s">
        <v>103</v>
      </c>
      <c r="B135" s="216">
        <v>9151</v>
      </c>
      <c r="C135" s="214" t="s">
        <v>195</v>
      </c>
      <c r="D135" s="214" t="s">
        <v>105</v>
      </c>
      <c r="E135" s="214" t="s">
        <v>192</v>
      </c>
      <c r="F135" s="214" t="s">
        <v>189</v>
      </c>
      <c r="G135" s="215">
        <v>42753</v>
      </c>
      <c r="H135" s="215">
        <v>42753</v>
      </c>
      <c r="I135" s="210">
        <v>0</v>
      </c>
      <c r="J135" s="215">
        <v>42753</v>
      </c>
      <c r="K135" s="210">
        <v>0</v>
      </c>
      <c r="L135" s="215" t="s">
        <v>52</v>
      </c>
      <c r="M135" s="210" t="s">
        <v>52</v>
      </c>
      <c r="N135" s="215">
        <v>42765</v>
      </c>
      <c r="O135" s="210">
        <v>12</v>
      </c>
      <c r="P135" s="214" t="s">
        <v>111</v>
      </c>
      <c r="Q135" s="210" t="s">
        <v>52</v>
      </c>
      <c r="R135" s="214"/>
      <c r="S135" s="214" t="s">
        <v>198</v>
      </c>
      <c r="T135" s="214"/>
    </row>
    <row r="136" spans="1:20" s="157" customFormat="1" x14ac:dyDescent="0.25">
      <c r="A136" s="214" t="s">
        <v>103</v>
      </c>
      <c r="B136" s="216">
        <v>9152</v>
      </c>
      <c r="C136" s="214" t="s">
        <v>195</v>
      </c>
      <c r="D136" s="214" t="s">
        <v>113</v>
      </c>
      <c r="E136" s="214" t="s">
        <v>192</v>
      </c>
      <c r="F136" s="214" t="s">
        <v>114</v>
      </c>
      <c r="G136" s="215">
        <v>42753</v>
      </c>
      <c r="H136" s="215">
        <v>42754</v>
      </c>
      <c r="I136" s="210">
        <v>1</v>
      </c>
      <c r="J136" s="215">
        <v>42754</v>
      </c>
      <c r="K136" s="210">
        <v>1</v>
      </c>
      <c r="L136" s="215" t="s">
        <v>52</v>
      </c>
      <c r="M136" s="210" t="s">
        <v>52</v>
      </c>
      <c r="N136" s="214" t="s">
        <v>52</v>
      </c>
      <c r="O136" s="210" t="s">
        <v>52</v>
      </c>
      <c r="P136" s="214"/>
      <c r="Q136" s="210">
        <v>13</v>
      </c>
      <c r="R136" s="214" t="s">
        <v>111</v>
      </c>
      <c r="S136" s="214">
        <v>0</v>
      </c>
      <c r="T136" s="214"/>
    </row>
    <row r="137" spans="1:20" s="157" customFormat="1" x14ac:dyDescent="0.25">
      <c r="A137" s="214" t="s">
        <v>103</v>
      </c>
      <c r="B137" s="216">
        <v>9153</v>
      </c>
      <c r="C137" s="214" t="s">
        <v>195</v>
      </c>
      <c r="D137" s="214" t="s">
        <v>122</v>
      </c>
      <c r="E137" s="214" t="s">
        <v>54</v>
      </c>
      <c r="F137" s="214" t="s">
        <v>114</v>
      </c>
      <c r="G137" s="215">
        <v>42754</v>
      </c>
      <c r="H137" s="215">
        <v>42758</v>
      </c>
      <c r="I137" s="210">
        <v>4</v>
      </c>
      <c r="J137" s="215">
        <v>42758</v>
      </c>
      <c r="K137" s="210">
        <v>4</v>
      </c>
      <c r="L137" s="215" t="s">
        <v>52</v>
      </c>
      <c r="M137" s="210" t="s">
        <v>52</v>
      </c>
      <c r="N137" s="214" t="s">
        <v>52</v>
      </c>
      <c r="O137" s="210" t="s">
        <v>52</v>
      </c>
      <c r="P137" s="214"/>
      <c r="Q137" s="210">
        <v>12</v>
      </c>
      <c r="R137" s="214" t="s">
        <v>111</v>
      </c>
      <c r="S137" s="214">
        <v>0</v>
      </c>
      <c r="T137" s="214"/>
    </row>
    <row r="138" spans="1:20" s="157" customFormat="1" x14ac:dyDescent="0.25">
      <c r="A138" s="214" t="s">
        <v>103</v>
      </c>
      <c r="B138" s="216">
        <v>9154</v>
      </c>
      <c r="C138" s="214" t="s">
        <v>195</v>
      </c>
      <c r="D138" s="214" t="s">
        <v>173</v>
      </c>
      <c r="E138" s="214" t="s">
        <v>188</v>
      </c>
      <c r="F138" s="214" t="s">
        <v>114</v>
      </c>
      <c r="G138" s="215">
        <v>42754</v>
      </c>
      <c r="H138" s="215">
        <v>42754</v>
      </c>
      <c r="I138" s="210">
        <v>0</v>
      </c>
      <c r="J138" s="215">
        <v>42754</v>
      </c>
      <c r="K138" s="210">
        <v>0</v>
      </c>
      <c r="L138" s="215" t="s">
        <v>52</v>
      </c>
      <c r="M138" s="210" t="s">
        <v>52</v>
      </c>
      <c r="N138" s="214" t="s">
        <v>52</v>
      </c>
      <c r="O138" s="210" t="s">
        <v>52</v>
      </c>
      <c r="P138" s="214"/>
      <c r="Q138" s="210">
        <v>12</v>
      </c>
      <c r="R138" s="214" t="s">
        <v>111</v>
      </c>
      <c r="S138" s="214">
        <v>0</v>
      </c>
      <c r="T138" s="214"/>
    </row>
    <row r="139" spans="1:20" s="157" customFormat="1" x14ac:dyDescent="0.25">
      <c r="A139" s="214" t="s">
        <v>103</v>
      </c>
      <c r="B139" s="216">
        <v>9155</v>
      </c>
      <c r="C139" s="214" t="s">
        <v>195</v>
      </c>
      <c r="D139" s="214" t="s">
        <v>140</v>
      </c>
      <c r="E139" s="214" t="s">
        <v>192</v>
      </c>
      <c r="F139" s="214" t="s">
        <v>189</v>
      </c>
      <c r="G139" s="215">
        <v>42754</v>
      </c>
      <c r="H139" s="215">
        <v>42754</v>
      </c>
      <c r="I139" s="210">
        <v>0</v>
      </c>
      <c r="J139" s="215">
        <v>42754</v>
      </c>
      <c r="K139" s="210">
        <v>0</v>
      </c>
      <c r="L139" s="215" t="s">
        <v>52</v>
      </c>
      <c r="M139" s="210" t="s">
        <v>52</v>
      </c>
      <c r="N139" s="215">
        <v>42754</v>
      </c>
      <c r="O139" s="210">
        <v>0</v>
      </c>
      <c r="P139" s="214" t="s">
        <v>111</v>
      </c>
      <c r="Q139" s="210" t="s">
        <v>52</v>
      </c>
      <c r="R139" s="214"/>
      <c r="S139" s="214" t="s">
        <v>198</v>
      </c>
      <c r="T139" s="214"/>
    </row>
    <row r="140" spans="1:20" s="157" customFormat="1" x14ac:dyDescent="0.25">
      <c r="A140" s="214" t="s">
        <v>103</v>
      </c>
      <c r="B140" s="216">
        <v>9156</v>
      </c>
      <c r="C140" s="214" t="s">
        <v>196</v>
      </c>
      <c r="D140" s="214" t="s">
        <v>113</v>
      </c>
      <c r="E140" s="214" t="s">
        <v>57</v>
      </c>
      <c r="F140" s="214" t="s">
        <v>189</v>
      </c>
      <c r="G140" s="215">
        <v>42754</v>
      </c>
      <c r="H140" s="215">
        <v>42754</v>
      </c>
      <c r="I140" s="210">
        <v>0</v>
      </c>
      <c r="J140" s="215">
        <v>42754</v>
      </c>
      <c r="K140" s="210">
        <v>0</v>
      </c>
      <c r="L140" s="215">
        <v>42765</v>
      </c>
      <c r="M140" s="210">
        <v>11</v>
      </c>
      <c r="N140" s="215">
        <v>42766</v>
      </c>
      <c r="O140" s="210">
        <v>12</v>
      </c>
      <c r="P140" s="214" t="s">
        <v>111</v>
      </c>
      <c r="Q140" s="210" t="s">
        <v>52</v>
      </c>
      <c r="R140" s="214"/>
      <c r="S140" s="214" t="s">
        <v>190</v>
      </c>
      <c r="T140" s="214"/>
    </row>
    <row r="141" spans="1:20" s="157" customFormat="1" x14ac:dyDescent="0.25">
      <c r="A141" s="214" t="s">
        <v>103</v>
      </c>
      <c r="B141" s="216">
        <v>9157</v>
      </c>
      <c r="C141" s="214" t="s">
        <v>196</v>
      </c>
      <c r="D141" s="214" t="s">
        <v>116</v>
      </c>
      <c r="E141" s="214" t="s">
        <v>57</v>
      </c>
      <c r="F141" s="214" t="s">
        <v>197</v>
      </c>
      <c r="G141" s="215">
        <v>42754</v>
      </c>
      <c r="H141" s="215">
        <v>42754</v>
      </c>
      <c r="I141" s="210">
        <v>0</v>
      </c>
      <c r="J141" s="215">
        <v>42754</v>
      </c>
      <c r="K141" s="210">
        <v>0</v>
      </c>
      <c r="L141" s="215" t="s">
        <v>52</v>
      </c>
      <c r="M141" s="210" t="s">
        <v>52</v>
      </c>
      <c r="N141" s="215">
        <v>42761</v>
      </c>
      <c r="O141" s="210">
        <v>7</v>
      </c>
      <c r="P141" s="214" t="s">
        <v>111</v>
      </c>
      <c r="Q141" s="210" t="s">
        <v>52</v>
      </c>
      <c r="R141" s="214"/>
      <c r="S141" s="214">
        <v>0</v>
      </c>
      <c r="T141" s="214"/>
    </row>
    <row r="142" spans="1:20" s="157" customFormat="1" x14ac:dyDescent="0.25">
      <c r="A142" s="214" t="s">
        <v>103</v>
      </c>
      <c r="B142" s="216">
        <v>9158</v>
      </c>
      <c r="C142" s="214" t="s">
        <v>195</v>
      </c>
      <c r="D142" s="214" t="s">
        <v>153</v>
      </c>
      <c r="E142" s="214" t="s">
        <v>54</v>
      </c>
      <c r="F142" s="214" t="s">
        <v>114</v>
      </c>
      <c r="G142" s="215">
        <v>42755</v>
      </c>
      <c r="H142" s="215">
        <v>42758</v>
      </c>
      <c r="I142" s="210">
        <v>3</v>
      </c>
      <c r="J142" s="215">
        <v>42758</v>
      </c>
      <c r="K142" s="210">
        <v>3</v>
      </c>
      <c r="L142" s="215" t="s">
        <v>52</v>
      </c>
      <c r="M142" s="210" t="s">
        <v>52</v>
      </c>
      <c r="N142" s="214" t="s">
        <v>52</v>
      </c>
      <c r="O142" s="210" t="s">
        <v>52</v>
      </c>
      <c r="P142" s="214"/>
      <c r="Q142" s="210">
        <v>11</v>
      </c>
      <c r="R142" s="214" t="s">
        <v>111</v>
      </c>
      <c r="S142" s="214">
        <v>0</v>
      </c>
      <c r="T142" s="214"/>
    </row>
    <row r="143" spans="1:20" s="157" customFormat="1" x14ac:dyDescent="0.25">
      <c r="A143" s="214" t="s">
        <v>103</v>
      </c>
      <c r="B143" s="216">
        <v>9159</v>
      </c>
      <c r="C143" s="214" t="s">
        <v>195</v>
      </c>
      <c r="D143" s="214" t="s">
        <v>122</v>
      </c>
      <c r="E143" s="214" t="s">
        <v>54</v>
      </c>
      <c r="F143" s="214" t="s">
        <v>114</v>
      </c>
      <c r="G143" s="215">
        <v>42755</v>
      </c>
      <c r="H143" s="215">
        <v>42758</v>
      </c>
      <c r="I143" s="210">
        <v>3</v>
      </c>
      <c r="J143" s="215">
        <v>42758</v>
      </c>
      <c r="K143" s="210">
        <v>3</v>
      </c>
      <c r="L143" s="215" t="s">
        <v>52</v>
      </c>
      <c r="M143" s="210" t="s">
        <v>52</v>
      </c>
      <c r="N143" s="214" t="s">
        <v>52</v>
      </c>
      <c r="O143" s="210" t="s">
        <v>52</v>
      </c>
      <c r="P143" s="214"/>
      <c r="Q143" s="210">
        <v>11</v>
      </c>
      <c r="R143" s="214" t="s">
        <v>111</v>
      </c>
      <c r="S143" s="214">
        <v>0</v>
      </c>
      <c r="T143" s="214"/>
    </row>
    <row r="144" spans="1:20" s="157" customFormat="1" x14ac:dyDescent="0.25">
      <c r="A144" s="214" t="s">
        <v>103</v>
      </c>
      <c r="B144" s="216">
        <v>9160</v>
      </c>
      <c r="C144" s="214" t="s">
        <v>195</v>
      </c>
      <c r="D144" s="214" t="s">
        <v>122</v>
      </c>
      <c r="E144" s="214" t="s">
        <v>54</v>
      </c>
      <c r="F144" s="214" t="s">
        <v>189</v>
      </c>
      <c r="G144" s="215">
        <v>42755</v>
      </c>
      <c r="H144" s="215">
        <v>42755</v>
      </c>
      <c r="I144" s="210">
        <v>0</v>
      </c>
      <c r="J144" s="215">
        <v>42755</v>
      </c>
      <c r="K144" s="210">
        <v>0</v>
      </c>
      <c r="L144" s="215">
        <v>42755</v>
      </c>
      <c r="M144" s="210">
        <v>0</v>
      </c>
      <c r="N144" s="215">
        <v>42755</v>
      </c>
      <c r="O144" s="210">
        <v>0</v>
      </c>
      <c r="P144" s="214" t="s">
        <v>111</v>
      </c>
      <c r="Q144" s="210" t="s">
        <v>52</v>
      </c>
      <c r="R144" s="214"/>
      <c r="S144" s="214" t="s">
        <v>190</v>
      </c>
      <c r="T144" s="214"/>
    </row>
    <row r="145" spans="1:20" s="157" customFormat="1" x14ac:dyDescent="0.25">
      <c r="A145" s="214" t="s">
        <v>103</v>
      </c>
      <c r="B145" s="216">
        <v>9161</v>
      </c>
      <c r="C145" s="214" t="s">
        <v>195</v>
      </c>
      <c r="D145" s="214" t="s">
        <v>113</v>
      </c>
      <c r="E145" s="214" t="s">
        <v>192</v>
      </c>
      <c r="F145" s="214" t="s">
        <v>114</v>
      </c>
      <c r="G145" s="215">
        <v>42758</v>
      </c>
      <c r="H145" s="215">
        <v>42759</v>
      </c>
      <c r="I145" s="210">
        <v>1</v>
      </c>
      <c r="J145" s="215">
        <v>42759</v>
      </c>
      <c r="K145" s="210">
        <v>1</v>
      </c>
      <c r="L145" s="215" t="s">
        <v>52</v>
      </c>
      <c r="M145" s="210" t="s">
        <v>52</v>
      </c>
      <c r="N145" s="214" t="s">
        <v>52</v>
      </c>
      <c r="O145" s="210" t="s">
        <v>52</v>
      </c>
      <c r="P145" s="214"/>
      <c r="Q145" s="210">
        <v>8</v>
      </c>
      <c r="R145" s="214" t="s">
        <v>111</v>
      </c>
      <c r="S145" s="214">
        <v>0</v>
      </c>
      <c r="T145" s="214"/>
    </row>
    <row r="146" spans="1:20" s="157" customFormat="1" x14ac:dyDescent="0.25">
      <c r="A146" s="214" t="s">
        <v>103</v>
      </c>
      <c r="B146" s="216">
        <v>9162</v>
      </c>
      <c r="C146" s="214" t="s">
        <v>195</v>
      </c>
      <c r="D146" s="214" t="s">
        <v>113</v>
      </c>
      <c r="E146" s="214" t="s">
        <v>192</v>
      </c>
      <c r="F146" s="214" t="s">
        <v>189</v>
      </c>
      <c r="G146" s="215">
        <v>42758</v>
      </c>
      <c r="H146" s="215">
        <v>42759</v>
      </c>
      <c r="I146" s="210">
        <v>1</v>
      </c>
      <c r="J146" s="215">
        <v>42759</v>
      </c>
      <c r="K146" s="210">
        <v>1</v>
      </c>
      <c r="L146" s="215">
        <v>42759</v>
      </c>
      <c r="M146" s="210">
        <v>1</v>
      </c>
      <c r="N146" s="215">
        <v>42760</v>
      </c>
      <c r="O146" s="210">
        <v>2</v>
      </c>
      <c r="P146" s="214" t="s">
        <v>111</v>
      </c>
      <c r="Q146" s="210" t="s">
        <v>52</v>
      </c>
      <c r="R146" s="214"/>
      <c r="S146" s="214" t="s">
        <v>190</v>
      </c>
      <c r="T146" s="214"/>
    </row>
    <row r="147" spans="1:20" s="157" customFormat="1" x14ac:dyDescent="0.25">
      <c r="A147" s="214" t="s">
        <v>103</v>
      </c>
      <c r="B147" s="216">
        <v>9163</v>
      </c>
      <c r="C147" s="214" t="s">
        <v>195</v>
      </c>
      <c r="D147" s="214" t="s">
        <v>142</v>
      </c>
      <c r="E147" s="214" t="s">
        <v>191</v>
      </c>
      <c r="F147" s="214" t="s">
        <v>114</v>
      </c>
      <c r="G147" s="215">
        <v>42758</v>
      </c>
      <c r="H147" s="215">
        <v>42758</v>
      </c>
      <c r="I147" s="210">
        <v>0</v>
      </c>
      <c r="J147" s="215">
        <v>42758</v>
      </c>
      <c r="K147" s="210">
        <v>0</v>
      </c>
      <c r="L147" s="215" t="s">
        <v>52</v>
      </c>
      <c r="M147" s="210" t="s">
        <v>52</v>
      </c>
      <c r="N147" s="214" t="s">
        <v>52</v>
      </c>
      <c r="O147" s="210" t="s">
        <v>52</v>
      </c>
      <c r="P147" s="214"/>
      <c r="Q147" s="210">
        <v>8</v>
      </c>
      <c r="R147" s="214" t="s">
        <v>111</v>
      </c>
      <c r="S147" s="214">
        <v>0</v>
      </c>
      <c r="T147" s="214"/>
    </row>
    <row r="148" spans="1:20" s="157" customFormat="1" x14ac:dyDescent="0.25">
      <c r="A148" s="214" t="s">
        <v>103</v>
      </c>
      <c r="B148" s="216">
        <v>9164</v>
      </c>
      <c r="C148" s="214" t="s">
        <v>195</v>
      </c>
      <c r="D148" s="214" t="s">
        <v>105</v>
      </c>
      <c r="E148" s="214" t="s">
        <v>191</v>
      </c>
      <c r="F148" s="214" t="s">
        <v>189</v>
      </c>
      <c r="G148" s="215">
        <v>42758</v>
      </c>
      <c r="H148" s="215">
        <v>42758</v>
      </c>
      <c r="I148" s="210">
        <v>0</v>
      </c>
      <c r="J148" s="215">
        <v>42758</v>
      </c>
      <c r="K148" s="210">
        <v>0</v>
      </c>
      <c r="L148" s="215" t="s">
        <v>52</v>
      </c>
      <c r="M148" s="210" t="s">
        <v>52</v>
      </c>
      <c r="N148" s="215">
        <v>42758</v>
      </c>
      <c r="O148" s="210">
        <v>0</v>
      </c>
      <c r="P148" s="214" t="s">
        <v>111</v>
      </c>
      <c r="Q148" s="210" t="s">
        <v>52</v>
      </c>
      <c r="R148" s="214"/>
      <c r="S148" s="214" t="s">
        <v>190</v>
      </c>
      <c r="T148" s="214"/>
    </row>
    <row r="149" spans="1:20" s="157" customFormat="1" x14ac:dyDescent="0.25">
      <c r="A149" s="214" t="s">
        <v>103</v>
      </c>
      <c r="B149" s="216">
        <v>9165</v>
      </c>
      <c r="C149" s="214" t="s">
        <v>195</v>
      </c>
      <c r="D149" s="214" t="s">
        <v>138</v>
      </c>
      <c r="E149" s="214" t="s">
        <v>54</v>
      </c>
      <c r="F149" s="214" t="s">
        <v>114</v>
      </c>
      <c r="G149" s="215">
        <v>42759</v>
      </c>
      <c r="H149" s="215">
        <v>42759</v>
      </c>
      <c r="I149" s="210">
        <v>0</v>
      </c>
      <c r="J149" s="215">
        <v>42759</v>
      </c>
      <c r="K149" s="210">
        <v>0</v>
      </c>
      <c r="L149" s="215" t="s">
        <v>52</v>
      </c>
      <c r="M149" s="210" t="s">
        <v>52</v>
      </c>
      <c r="N149" s="214" t="s">
        <v>52</v>
      </c>
      <c r="O149" s="210" t="s">
        <v>52</v>
      </c>
      <c r="P149" s="214"/>
      <c r="Q149" s="210">
        <v>7</v>
      </c>
      <c r="R149" s="214" t="s">
        <v>111</v>
      </c>
      <c r="S149" s="214">
        <v>0</v>
      </c>
      <c r="T149" s="214"/>
    </row>
    <row r="150" spans="1:20" s="157" customFormat="1" x14ac:dyDescent="0.25">
      <c r="A150" s="214" t="s">
        <v>103</v>
      </c>
      <c r="B150" s="216">
        <v>9166</v>
      </c>
      <c r="C150" s="214" t="s">
        <v>196</v>
      </c>
      <c r="D150" s="214" t="s">
        <v>113</v>
      </c>
      <c r="E150" s="214" t="s">
        <v>57</v>
      </c>
      <c r="F150" s="214" t="s">
        <v>114</v>
      </c>
      <c r="G150" s="215">
        <v>42759</v>
      </c>
      <c r="H150" s="215">
        <v>42761</v>
      </c>
      <c r="I150" s="210">
        <v>2</v>
      </c>
      <c r="J150" s="215">
        <v>42761</v>
      </c>
      <c r="K150" s="210">
        <v>2</v>
      </c>
      <c r="L150" s="215" t="s">
        <v>52</v>
      </c>
      <c r="M150" s="210" t="s">
        <v>52</v>
      </c>
      <c r="N150" s="214" t="s">
        <v>52</v>
      </c>
      <c r="O150" s="210" t="s">
        <v>52</v>
      </c>
      <c r="P150" s="214"/>
      <c r="Q150" s="210">
        <v>7</v>
      </c>
      <c r="R150" s="214" t="s">
        <v>111</v>
      </c>
      <c r="S150" s="214">
        <v>0</v>
      </c>
      <c r="T150" s="214"/>
    </row>
    <row r="151" spans="1:20" s="157" customFormat="1" x14ac:dyDescent="0.25">
      <c r="A151" s="214" t="s">
        <v>103</v>
      </c>
      <c r="B151" s="216">
        <v>9167</v>
      </c>
      <c r="C151" s="214" t="s">
        <v>195</v>
      </c>
      <c r="D151" s="214" t="s">
        <v>105</v>
      </c>
      <c r="E151" s="214" t="s">
        <v>54</v>
      </c>
      <c r="F151" s="214" t="s">
        <v>189</v>
      </c>
      <c r="G151" s="215">
        <v>42760</v>
      </c>
      <c r="H151" s="215">
        <v>42760</v>
      </c>
      <c r="I151" s="210">
        <v>0</v>
      </c>
      <c r="J151" s="215">
        <v>42760</v>
      </c>
      <c r="K151" s="210">
        <v>0</v>
      </c>
      <c r="L151" s="215" t="s">
        <v>52</v>
      </c>
      <c r="M151" s="210" t="s">
        <v>52</v>
      </c>
      <c r="N151" s="215">
        <v>42760</v>
      </c>
      <c r="O151" s="210">
        <v>0</v>
      </c>
      <c r="P151" s="214" t="s">
        <v>111</v>
      </c>
      <c r="Q151" s="210" t="s">
        <v>52</v>
      </c>
      <c r="R151" s="214"/>
      <c r="S151" s="214" t="s">
        <v>190</v>
      </c>
      <c r="T151" s="214"/>
    </row>
    <row r="152" spans="1:20" s="157" customFormat="1" x14ac:dyDescent="0.25">
      <c r="A152" s="214" t="s">
        <v>103</v>
      </c>
      <c r="B152" s="216">
        <v>9168</v>
      </c>
      <c r="C152" s="214" t="s">
        <v>195</v>
      </c>
      <c r="D152" s="214" t="s">
        <v>105</v>
      </c>
      <c r="E152" s="214" t="s">
        <v>54</v>
      </c>
      <c r="F152" s="214" t="s">
        <v>114</v>
      </c>
      <c r="G152" s="215">
        <v>42760</v>
      </c>
      <c r="H152" s="215">
        <v>42760</v>
      </c>
      <c r="I152" s="210">
        <v>0</v>
      </c>
      <c r="J152" s="215">
        <v>42760</v>
      </c>
      <c r="K152" s="210">
        <v>0</v>
      </c>
      <c r="L152" s="215" t="s">
        <v>52</v>
      </c>
      <c r="M152" s="210" t="s">
        <v>52</v>
      </c>
      <c r="N152" s="214" t="s">
        <v>52</v>
      </c>
      <c r="O152" s="210" t="s">
        <v>52</v>
      </c>
      <c r="P152" s="214"/>
      <c r="Q152" s="210">
        <v>6</v>
      </c>
      <c r="R152" s="214" t="s">
        <v>111</v>
      </c>
      <c r="S152" s="214">
        <v>0</v>
      </c>
      <c r="T152" s="214"/>
    </row>
    <row r="153" spans="1:20" s="157" customFormat="1" x14ac:dyDescent="0.25">
      <c r="A153" s="214" t="s">
        <v>103</v>
      </c>
      <c r="B153" s="216">
        <v>9169</v>
      </c>
      <c r="C153" s="214" t="s">
        <v>195</v>
      </c>
      <c r="D153" s="214" t="s">
        <v>113</v>
      </c>
      <c r="E153" s="214" t="s">
        <v>54</v>
      </c>
      <c r="F153" s="214" t="s">
        <v>114</v>
      </c>
      <c r="G153" s="215">
        <v>42760</v>
      </c>
      <c r="H153" s="215">
        <v>42761</v>
      </c>
      <c r="I153" s="210">
        <v>1</v>
      </c>
      <c r="J153" s="215">
        <v>42761</v>
      </c>
      <c r="K153" s="210">
        <v>1</v>
      </c>
      <c r="L153" s="215" t="s">
        <v>52</v>
      </c>
      <c r="M153" s="210" t="s">
        <v>52</v>
      </c>
      <c r="N153" s="214" t="s">
        <v>52</v>
      </c>
      <c r="O153" s="210" t="s">
        <v>52</v>
      </c>
      <c r="P153" s="214"/>
      <c r="Q153" s="210">
        <v>6</v>
      </c>
      <c r="R153" s="214" t="s">
        <v>111</v>
      </c>
      <c r="S153" s="214">
        <v>0</v>
      </c>
      <c r="T153" s="214"/>
    </row>
    <row r="154" spans="1:20" s="157" customFormat="1" x14ac:dyDescent="0.25">
      <c r="A154" s="214" t="s">
        <v>103</v>
      </c>
      <c r="B154" s="216">
        <v>9170</v>
      </c>
      <c r="C154" s="214" t="s">
        <v>195</v>
      </c>
      <c r="D154" s="214" t="s">
        <v>113</v>
      </c>
      <c r="E154" s="214" t="s">
        <v>54</v>
      </c>
      <c r="F154" s="214" t="s">
        <v>189</v>
      </c>
      <c r="G154" s="215">
        <v>42760</v>
      </c>
      <c r="H154" s="215">
        <v>42761</v>
      </c>
      <c r="I154" s="210">
        <v>1</v>
      </c>
      <c r="J154" s="215">
        <v>42761</v>
      </c>
      <c r="K154" s="210">
        <v>1</v>
      </c>
      <c r="L154" s="215" t="s">
        <v>52</v>
      </c>
      <c r="M154" s="210" t="s">
        <v>52</v>
      </c>
      <c r="N154" s="215">
        <v>42760</v>
      </c>
      <c r="O154" s="210">
        <v>0</v>
      </c>
      <c r="P154" s="214" t="s">
        <v>111</v>
      </c>
      <c r="Q154" s="210" t="s">
        <v>52</v>
      </c>
      <c r="R154" s="214"/>
      <c r="S154" s="214" t="s">
        <v>190</v>
      </c>
      <c r="T154" s="214"/>
    </row>
    <row r="155" spans="1:20" s="157" customFormat="1" x14ac:dyDescent="0.25">
      <c r="A155" s="214" t="s">
        <v>103</v>
      </c>
      <c r="B155" s="216">
        <v>9171</v>
      </c>
      <c r="C155" s="214" t="s">
        <v>195</v>
      </c>
      <c r="D155" s="214" t="s">
        <v>130</v>
      </c>
      <c r="E155" s="214" t="s">
        <v>54</v>
      </c>
      <c r="F155" s="214" t="s">
        <v>189</v>
      </c>
      <c r="G155" s="215">
        <v>42760</v>
      </c>
      <c r="H155" s="215">
        <v>42760</v>
      </c>
      <c r="I155" s="210">
        <v>0</v>
      </c>
      <c r="J155" s="215">
        <v>42760</v>
      </c>
      <c r="K155" s="210">
        <v>0</v>
      </c>
      <c r="L155" s="215" t="s">
        <v>52</v>
      </c>
      <c r="M155" s="210" t="s">
        <v>52</v>
      </c>
      <c r="N155" s="215">
        <v>42765</v>
      </c>
      <c r="O155" s="210">
        <v>5</v>
      </c>
      <c r="P155" s="214" t="s">
        <v>111</v>
      </c>
      <c r="Q155" s="210" t="s">
        <v>52</v>
      </c>
      <c r="R155" s="214"/>
      <c r="S155" s="214" t="s">
        <v>53</v>
      </c>
      <c r="T155" s="214"/>
    </row>
    <row r="156" spans="1:20" s="157" customFormat="1" x14ac:dyDescent="0.25">
      <c r="A156" s="214" t="s">
        <v>103</v>
      </c>
      <c r="B156" s="216">
        <v>9172</v>
      </c>
      <c r="C156" s="214" t="s">
        <v>195</v>
      </c>
      <c r="D156" s="214" t="s">
        <v>105</v>
      </c>
      <c r="E156" s="214" t="s">
        <v>54</v>
      </c>
      <c r="F156" s="214" t="s">
        <v>189</v>
      </c>
      <c r="G156" s="215">
        <v>42760</v>
      </c>
      <c r="H156" s="215">
        <v>42761</v>
      </c>
      <c r="I156" s="210">
        <v>1</v>
      </c>
      <c r="J156" s="215">
        <v>42761</v>
      </c>
      <c r="K156" s="210">
        <v>1</v>
      </c>
      <c r="L156" s="215" t="s">
        <v>52</v>
      </c>
      <c r="M156" s="210" t="s">
        <v>52</v>
      </c>
      <c r="N156" s="214" t="s">
        <v>52</v>
      </c>
      <c r="O156" s="210" t="s">
        <v>52</v>
      </c>
      <c r="P156" s="214" t="s">
        <v>111</v>
      </c>
      <c r="Q156" s="210">
        <v>6</v>
      </c>
      <c r="R156" s="214"/>
      <c r="S156" s="214" t="s">
        <v>198</v>
      </c>
      <c r="T156" s="214"/>
    </row>
    <row r="157" spans="1:20" s="157" customFormat="1" x14ac:dyDescent="0.25">
      <c r="A157" s="214" t="s">
        <v>103</v>
      </c>
      <c r="B157" s="216">
        <v>9173</v>
      </c>
      <c r="C157" s="214" t="s">
        <v>195</v>
      </c>
      <c r="D157" s="214" t="s">
        <v>105</v>
      </c>
      <c r="E157" s="214" t="s">
        <v>188</v>
      </c>
      <c r="F157" s="214" t="s">
        <v>189</v>
      </c>
      <c r="G157" s="215">
        <v>42760</v>
      </c>
      <c r="H157" s="215">
        <v>42760</v>
      </c>
      <c r="I157" s="210">
        <v>0</v>
      </c>
      <c r="J157" s="215">
        <v>42760</v>
      </c>
      <c r="K157" s="210">
        <v>0</v>
      </c>
      <c r="L157" s="215">
        <v>42760</v>
      </c>
      <c r="M157" s="210">
        <v>0</v>
      </c>
      <c r="N157" s="215">
        <v>42760</v>
      </c>
      <c r="O157" s="210">
        <v>0</v>
      </c>
      <c r="P157" s="214" t="s">
        <v>111</v>
      </c>
      <c r="Q157" s="210" t="s">
        <v>52</v>
      </c>
      <c r="R157" s="214"/>
      <c r="S157" s="214" t="s">
        <v>190</v>
      </c>
      <c r="T157" s="214"/>
    </row>
    <row r="158" spans="1:20" s="157" customFormat="1" x14ac:dyDescent="0.25">
      <c r="A158" s="214" t="s">
        <v>103</v>
      </c>
      <c r="B158" s="216">
        <v>9174</v>
      </c>
      <c r="C158" s="214" t="s">
        <v>195</v>
      </c>
      <c r="D158" s="214" t="s">
        <v>105</v>
      </c>
      <c r="E158" s="214" t="s">
        <v>191</v>
      </c>
      <c r="F158" s="214" t="s">
        <v>189</v>
      </c>
      <c r="G158" s="215">
        <v>42761</v>
      </c>
      <c r="H158" s="215">
        <v>42761</v>
      </c>
      <c r="I158" s="210">
        <v>0</v>
      </c>
      <c r="J158" s="215">
        <v>42761</v>
      </c>
      <c r="K158" s="210">
        <v>0</v>
      </c>
      <c r="L158" s="215">
        <v>42761</v>
      </c>
      <c r="M158" s="210">
        <v>0</v>
      </c>
      <c r="N158" s="215">
        <v>42761</v>
      </c>
      <c r="O158" s="210">
        <v>0</v>
      </c>
      <c r="P158" s="214" t="s">
        <v>111</v>
      </c>
      <c r="Q158" s="210" t="s">
        <v>52</v>
      </c>
      <c r="R158" s="214"/>
      <c r="S158" s="214" t="s">
        <v>53</v>
      </c>
      <c r="T158" s="214"/>
    </row>
    <row r="159" spans="1:20" s="157" customFormat="1" x14ac:dyDescent="0.25">
      <c r="A159" s="214" t="s">
        <v>103</v>
      </c>
      <c r="B159" s="216">
        <v>9175</v>
      </c>
      <c r="C159" s="214" t="s">
        <v>195</v>
      </c>
      <c r="D159" s="214" t="s">
        <v>105</v>
      </c>
      <c r="E159" s="214" t="s">
        <v>188</v>
      </c>
      <c r="F159" s="214" t="s">
        <v>189</v>
      </c>
      <c r="G159" s="215">
        <v>42761</v>
      </c>
      <c r="H159" s="215">
        <v>42761</v>
      </c>
      <c r="I159" s="210">
        <v>0</v>
      </c>
      <c r="J159" s="215">
        <v>42761</v>
      </c>
      <c r="K159" s="210">
        <v>0</v>
      </c>
      <c r="L159" s="215">
        <v>42761</v>
      </c>
      <c r="M159" s="210">
        <v>0</v>
      </c>
      <c r="N159" s="215">
        <v>42761</v>
      </c>
      <c r="O159" s="210">
        <v>0</v>
      </c>
      <c r="P159" s="214" t="s">
        <v>111</v>
      </c>
      <c r="Q159" s="210" t="s">
        <v>52</v>
      </c>
      <c r="R159" s="214"/>
      <c r="S159" s="214" t="s">
        <v>190</v>
      </c>
      <c r="T159" s="214"/>
    </row>
    <row r="160" spans="1:20" s="157" customFormat="1" x14ac:dyDescent="0.25">
      <c r="A160" s="214" t="s">
        <v>103</v>
      </c>
      <c r="B160" s="216">
        <v>9176</v>
      </c>
      <c r="C160" s="214" t="s">
        <v>195</v>
      </c>
      <c r="D160" s="214" t="s">
        <v>113</v>
      </c>
      <c r="E160" s="214" t="s">
        <v>54</v>
      </c>
      <c r="F160" s="214" t="s">
        <v>114</v>
      </c>
      <c r="G160" s="215">
        <v>42761</v>
      </c>
      <c r="H160" s="215">
        <v>42762</v>
      </c>
      <c r="I160" s="210">
        <v>1</v>
      </c>
      <c r="J160" s="215">
        <v>42762</v>
      </c>
      <c r="K160" s="210">
        <v>1</v>
      </c>
      <c r="L160" s="215" t="s">
        <v>52</v>
      </c>
      <c r="M160" s="210" t="s">
        <v>52</v>
      </c>
      <c r="N160" s="214" t="s">
        <v>52</v>
      </c>
      <c r="O160" s="210" t="s">
        <v>52</v>
      </c>
      <c r="P160" s="214"/>
      <c r="Q160" s="210">
        <v>5</v>
      </c>
      <c r="R160" s="214" t="s">
        <v>111</v>
      </c>
      <c r="S160" s="214">
        <v>0</v>
      </c>
      <c r="T160" s="214"/>
    </row>
    <row r="161" spans="1:20" s="157" customFormat="1" x14ac:dyDescent="0.25">
      <c r="A161" s="214" t="s">
        <v>103</v>
      </c>
      <c r="B161" s="216">
        <v>9177</v>
      </c>
      <c r="C161" s="214" t="s">
        <v>195</v>
      </c>
      <c r="D161" s="214" t="s">
        <v>110</v>
      </c>
      <c r="E161" s="214" t="s">
        <v>54</v>
      </c>
      <c r="F161" s="214" t="s">
        <v>114</v>
      </c>
      <c r="G161" s="215">
        <v>42762</v>
      </c>
      <c r="H161" s="215">
        <v>42765</v>
      </c>
      <c r="I161" s="210">
        <v>3</v>
      </c>
      <c r="J161" s="215">
        <v>42765</v>
      </c>
      <c r="K161" s="210">
        <v>3</v>
      </c>
      <c r="L161" s="215" t="s">
        <v>52</v>
      </c>
      <c r="M161" s="210" t="s">
        <v>52</v>
      </c>
      <c r="N161" s="214" t="s">
        <v>52</v>
      </c>
      <c r="O161" s="210" t="s">
        <v>52</v>
      </c>
      <c r="P161" s="214"/>
      <c r="Q161" s="210">
        <v>4</v>
      </c>
      <c r="R161" s="214" t="s">
        <v>111</v>
      </c>
      <c r="S161" s="214">
        <v>0</v>
      </c>
      <c r="T161" s="214"/>
    </row>
    <row r="162" spans="1:20" s="157" customFormat="1" x14ac:dyDescent="0.25">
      <c r="A162" s="214" t="s">
        <v>103</v>
      </c>
      <c r="B162" s="216">
        <v>9178</v>
      </c>
      <c r="C162" s="214" t="s">
        <v>195</v>
      </c>
      <c r="D162" s="214" t="s">
        <v>116</v>
      </c>
      <c r="E162" s="214" t="s">
        <v>191</v>
      </c>
      <c r="F162" s="214" t="s">
        <v>114</v>
      </c>
      <c r="G162" s="215">
        <v>42765</v>
      </c>
      <c r="H162" s="215">
        <v>42766</v>
      </c>
      <c r="I162" s="210">
        <v>1</v>
      </c>
      <c r="J162" s="215">
        <v>42766</v>
      </c>
      <c r="K162" s="210">
        <v>1</v>
      </c>
      <c r="L162" s="215" t="s">
        <v>52</v>
      </c>
      <c r="M162" s="210" t="s">
        <v>52</v>
      </c>
      <c r="N162" s="214" t="s">
        <v>52</v>
      </c>
      <c r="O162" s="210" t="s">
        <v>52</v>
      </c>
      <c r="P162" s="214"/>
      <c r="Q162" s="210">
        <v>1</v>
      </c>
      <c r="R162" s="214" t="s">
        <v>111</v>
      </c>
      <c r="S162" s="214">
        <v>0</v>
      </c>
      <c r="T162" s="214"/>
    </row>
    <row r="163" spans="1:20" s="157" customFormat="1" x14ac:dyDescent="0.25">
      <c r="A163" s="214" t="s">
        <v>103</v>
      </c>
      <c r="B163" s="216">
        <v>9179</v>
      </c>
      <c r="C163" s="214" t="s">
        <v>195</v>
      </c>
      <c r="D163" s="214" t="s">
        <v>105</v>
      </c>
      <c r="E163" s="214" t="s">
        <v>191</v>
      </c>
      <c r="F163" s="214" t="s">
        <v>114</v>
      </c>
      <c r="G163" s="215">
        <v>42765</v>
      </c>
      <c r="H163" s="215">
        <v>42766</v>
      </c>
      <c r="I163" s="210">
        <v>1</v>
      </c>
      <c r="J163" s="215">
        <v>42766</v>
      </c>
      <c r="K163" s="210">
        <v>1</v>
      </c>
      <c r="L163" s="215" t="s">
        <v>52</v>
      </c>
      <c r="M163" s="210" t="s">
        <v>52</v>
      </c>
      <c r="N163" s="214" t="s">
        <v>52</v>
      </c>
      <c r="O163" s="210" t="s">
        <v>52</v>
      </c>
      <c r="P163" s="214"/>
      <c r="Q163" s="210">
        <v>1</v>
      </c>
      <c r="R163" s="214" t="s">
        <v>111</v>
      </c>
      <c r="S163" s="214">
        <v>0</v>
      </c>
      <c r="T163" s="214"/>
    </row>
    <row r="164" spans="1:20" s="157" customFormat="1" x14ac:dyDescent="0.25">
      <c r="A164" s="214" t="s">
        <v>103</v>
      </c>
      <c r="B164" s="216">
        <v>9180</v>
      </c>
      <c r="C164" s="214" t="s">
        <v>195</v>
      </c>
      <c r="D164" s="214" t="s">
        <v>142</v>
      </c>
      <c r="E164" s="214" t="s">
        <v>188</v>
      </c>
      <c r="F164" s="214" t="s">
        <v>114</v>
      </c>
      <c r="G164" s="215">
        <v>42765</v>
      </c>
      <c r="H164" s="215">
        <v>42766</v>
      </c>
      <c r="I164" s="210">
        <v>1</v>
      </c>
      <c r="J164" s="215">
        <v>42766</v>
      </c>
      <c r="K164" s="210">
        <v>1</v>
      </c>
      <c r="L164" s="215" t="s">
        <v>52</v>
      </c>
      <c r="M164" s="210" t="s">
        <v>52</v>
      </c>
      <c r="N164" s="214" t="s">
        <v>52</v>
      </c>
      <c r="O164" s="210" t="s">
        <v>52</v>
      </c>
      <c r="P164" s="214"/>
      <c r="Q164" s="210">
        <v>1</v>
      </c>
      <c r="R164" s="214" t="s">
        <v>111</v>
      </c>
      <c r="S164" s="214">
        <v>0</v>
      </c>
      <c r="T164" s="214"/>
    </row>
    <row r="165" spans="1:20" s="157" customFormat="1" x14ac:dyDescent="0.25">
      <c r="A165" s="214" t="s">
        <v>103</v>
      </c>
      <c r="B165" s="216">
        <v>9181</v>
      </c>
      <c r="C165" s="214" t="s">
        <v>195</v>
      </c>
      <c r="D165" s="214" t="s">
        <v>105</v>
      </c>
      <c r="E165" s="214" t="s">
        <v>188</v>
      </c>
      <c r="F165" s="214" t="s">
        <v>189</v>
      </c>
      <c r="G165" s="215">
        <v>42766</v>
      </c>
      <c r="H165" s="215">
        <v>42766</v>
      </c>
      <c r="I165" s="210">
        <v>0</v>
      </c>
      <c r="J165" s="215">
        <v>42766</v>
      </c>
      <c r="K165" s="210">
        <v>0</v>
      </c>
      <c r="L165" s="215">
        <v>42766</v>
      </c>
      <c r="M165" s="210">
        <v>0</v>
      </c>
      <c r="N165" s="215">
        <v>42766</v>
      </c>
      <c r="O165" s="210">
        <v>0</v>
      </c>
      <c r="P165" s="214" t="s">
        <v>111</v>
      </c>
      <c r="Q165" s="210" t="s">
        <v>52</v>
      </c>
      <c r="R165" s="214"/>
      <c r="S165" s="214" t="s">
        <v>190</v>
      </c>
      <c r="T165" s="214"/>
    </row>
    <row r="166" spans="1:20" s="157" customFormat="1" x14ac:dyDescent="0.25">
      <c r="A166" s="214" t="s">
        <v>103</v>
      </c>
      <c r="B166" s="216">
        <v>9182</v>
      </c>
      <c r="C166" s="214" t="s">
        <v>195</v>
      </c>
      <c r="D166" s="214" t="s">
        <v>105</v>
      </c>
      <c r="E166" s="214" t="s">
        <v>192</v>
      </c>
      <c r="F166" s="214" t="s">
        <v>189</v>
      </c>
      <c r="G166" s="215">
        <v>42766</v>
      </c>
      <c r="H166" s="215">
        <v>42766</v>
      </c>
      <c r="I166" s="210">
        <v>0</v>
      </c>
      <c r="J166" s="215">
        <v>42766</v>
      </c>
      <c r="K166" s="210">
        <v>0</v>
      </c>
      <c r="L166" s="215" t="s">
        <v>52</v>
      </c>
      <c r="M166" s="210" t="s">
        <v>52</v>
      </c>
      <c r="N166" s="215">
        <v>42766</v>
      </c>
      <c r="O166" s="210">
        <v>0</v>
      </c>
      <c r="P166" s="214" t="s">
        <v>111</v>
      </c>
      <c r="Q166" s="210" t="s">
        <v>52</v>
      </c>
      <c r="R166" s="214"/>
      <c r="S166" s="214" t="s">
        <v>190</v>
      </c>
      <c r="T166" s="214"/>
    </row>
    <row r="167" spans="1:20" s="157" customFormat="1" x14ac:dyDescent="0.25">
      <c r="A167" s="214" t="s">
        <v>103</v>
      </c>
      <c r="B167" s="216">
        <v>9183</v>
      </c>
      <c r="C167" s="214" t="s">
        <v>195</v>
      </c>
      <c r="D167" s="214" t="s">
        <v>105</v>
      </c>
      <c r="E167" s="214" t="s">
        <v>54</v>
      </c>
      <c r="F167" s="214" t="s">
        <v>114</v>
      </c>
      <c r="G167" s="215">
        <v>42766</v>
      </c>
      <c r="H167" s="215">
        <v>42766</v>
      </c>
      <c r="I167" s="210">
        <v>0</v>
      </c>
      <c r="J167" s="215">
        <v>42766</v>
      </c>
      <c r="K167" s="210">
        <v>0</v>
      </c>
      <c r="L167" s="215" t="s">
        <v>52</v>
      </c>
      <c r="M167" s="210" t="s">
        <v>52</v>
      </c>
      <c r="N167" s="214" t="s">
        <v>52</v>
      </c>
      <c r="O167" s="210" t="s">
        <v>52</v>
      </c>
      <c r="P167" s="214"/>
      <c r="Q167" s="210">
        <v>0</v>
      </c>
      <c r="R167" s="214" t="s">
        <v>111</v>
      </c>
      <c r="S167" s="214">
        <v>0</v>
      </c>
      <c r="T167" s="214"/>
    </row>
    <row r="168" spans="1:20" s="157" customFormat="1" x14ac:dyDescent="0.25">
      <c r="A168" s="214" t="s">
        <v>103</v>
      </c>
      <c r="B168" s="216">
        <v>9184</v>
      </c>
      <c r="C168" s="214" t="s">
        <v>195</v>
      </c>
      <c r="D168" s="214" t="s">
        <v>113</v>
      </c>
      <c r="E168" s="214" t="s">
        <v>191</v>
      </c>
      <c r="F168" s="214" t="s">
        <v>114</v>
      </c>
      <c r="G168" s="215">
        <v>42766</v>
      </c>
      <c r="H168" s="215">
        <v>42766</v>
      </c>
      <c r="I168" s="210">
        <v>0</v>
      </c>
      <c r="J168" s="215">
        <v>42766</v>
      </c>
      <c r="K168" s="210">
        <v>0</v>
      </c>
      <c r="L168" s="215" t="s">
        <v>52</v>
      </c>
      <c r="M168" s="210" t="s">
        <v>52</v>
      </c>
      <c r="N168" s="214" t="s">
        <v>52</v>
      </c>
      <c r="O168" s="210" t="s">
        <v>52</v>
      </c>
      <c r="P168" s="214"/>
      <c r="Q168" s="210">
        <v>0</v>
      </c>
      <c r="R168" s="214" t="s">
        <v>111</v>
      </c>
      <c r="S168" s="214">
        <v>0</v>
      </c>
      <c r="T168" s="214"/>
    </row>
    <row r="169" spans="1:20" s="157" customFormat="1" x14ac:dyDescent="0.25">
      <c r="A169" s="214" t="s">
        <v>103</v>
      </c>
      <c r="B169" s="216">
        <v>9185</v>
      </c>
      <c r="C169" s="214" t="s">
        <v>195</v>
      </c>
      <c r="D169" s="214" t="s">
        <v>105</v>
      </c>
      <c r="E169" s="214" t="s">
        <v>192</v>
      </c>
      <c r="F169" s="214" t="s">
        <v>189</v>
      </c>
      <c r="G169" s="215">
        <v>42766</v>
      </c>
      <c r="H169" s="215">
        <v>42766</v>
      </c>
      <c r="I169" s="210">
        <v>0</v>
      </c>
      <c r="J169" s="215">
        <v>42766</v>
      </c>
      <c r="K169" s="210">
        <v>0</v>
      </c>
      <c r="L169" s="215">
        <v>42767</v>
      </c>
      <c r="M169" s="210">
        <v>1</v>
      </c>
      <c r="N169" s="214" t="s">
        <v>52</v>
      </c>
      <c r="O169" s="210" t="s">
        <v>52</v>
      </c>
      <c r="P169" s="214" t="s">
        <v>111</v>
      </c>
      <c r="Q169" s="210">
        <v>0</v>
      </c>
      <c r="R169" s="214"/>
      <c r="S169" s="214" t="s">
        <v>198</v>
      </c>
      <c r="T169" s="214"/>
    </row>
    <row r="170" spans="1:20" s="157" customFormat="1" x14ac:dyDescent="0.25">
      <c r="A170" s="214" t="s">
        <v>51</v>
      </c>
      <c r="B170" s="210">
        <v>8833</v>
      </c>
      <c r="C170" s="214" t="s">
        <v>60</v>
      </c>
      <c r="D170" s="214"/>
      <c r="E170" s="214" t="s">
        <v>54</v>
      </c>
      <c r="F170" s="214" t="s">
        <v>82</v>
      </c>
      <c r="G170" s="215">
        <v>42720</v>
      </c>
      <c r="H170" s="215">
        <v>42738</v>
      </c>
      <c r="I170" s="218">
        <v>18</v>
      </c>
      <c r="J170" s="215">
        <v>42738</v>
      </c>
      <c r="K170" s="218">
        <v>18</v>
      </c>
      <c r="L170" s="219"/>
      <c r="M170" s="218"/>
      <c r="N170" s="215">
        <v>42741</v>
      </c>
      <c r="O170" s="218">
        <v>21</v>
      </c>
      <c r="P170" s="214" t="s">
        <v>72</v>
      </c>
      <c r="Q170" s="218" t="s">
        <v>52</v>
      </c>
      <c r="R170" s="214"/>
      <c r="S170" s="214"/>
      <c r="T170" s="214" t="s">
        <v>84</v>
      </c>
    </row>
    <row r="171" spans="1:20" s="157" customFormat="1" x14ac:dyDescent="0.25">
      <c r="A171" s="214" t="s">
        <v>51</v>
      </c>
      <c r="B171" s="216">
        <v>9186</v>
      </c>
      <c r="C171" s="214" t="s">
        <v>60</v>
      </c>
      <c r="D171" s="214"/>
      <c r="E171" s="214" t="s">
        <v>54</v>
      </c>
      <c r="F171" s="214" t="s">
        <v>82</v>
      </c>
      <c r="G171" s="215">
        <v>42738</v>
      </c>
      <c r="H171" s="215">
        <v>42739</v>
      </c>
      <c r="I171" s="218">
        <v>1</v>
      </c>
      <c r="J171" s="215">
        <v>42739</v>
      </c>
      <c r="K171" s="218">
        <v>1</v>
      </c>
      <c r="L171" s="219"/>
      <c r="M171" s="218"/>
      <c r="N171" s="215">
        <v>42741</v>
      </c>
      <c r="O171" s="218">
        <v>3</v>
      </c>
      <c r="P171" s="214"/>
      <c r="Q171" s="218" t="s">
        <v>52</v>
      </c>
      <c r="R171" s="214"/>
      <c r="S171" s="214"/>
      <c r="T171" s="214"/>
    </row>
    <row r="172" spans="1:20" s="157" customFormat="1" x14ac:dyDescent="0.25">
      <c r="A172" s="214" t="s">
        <v>51</v>
      </c>
      <c r="B172" s="216">
        <v>9187</v>
      </c>
      <c r="C172" s="214" t="s">
        <v>59</v>
      </c>
      <c r="D172" s="214"/>
      <c r="E172" s="214" t="s">
        <v>54</v>
      </c>
      <c r="F172" s="214" t="s">
        <v>82</v>
      </c>
      <c r="G172" s="215">
        <v>42741</v>
      </c>
      <c r="H172" s="215">
        <v>42741</v>
      </c>
      <c r="I172" s="218">
        <v>0</v>
      </c>
      <c r="J172" s="215">
        <v>42741</v>
      </c>
      <c r="K172" s="218">
        <v>0</v>
      </c>
      <c r="L172" s="219"/>
      <c r="M172" s="218"/>
      <c r="N172" s="215">
        <v>42746</v>
      </c>
      <c r="O172" s="218">
        <v>5</v>
      </c>
      <c r="P172" s="214"/>
      <c r="Q172" s="218" t="s">
        <v>52</v>
      </c>
      <c r="R172" s="214"/>
      <c r="S172" s="214"/>
      <c r="T172" s="214"/>
    </row>
    <row r="173" spans="1:20" s="157" customFormat="1" x14ac:dyDescent="0.25">
      <c r="A173" s="214" t="s">
        <v>51</v>
      </c>
      <c r="B173" s="216">
        <v>9188</v>
      </c>
      <c r="C173" s="214" t="s">
        <v>71</v>
      </c>
      <c r="D173" s="214"/>
      <c r="E173" s="214" t="s">
        <v>54</v>
      </c>
      <c r="F173" s="214" t="s">
        <v>82</v>
      </c>
      <c r="G173" s="215">
        <v>42745</v>
      </c>
      <c r="H173" s="215">
        <v>42745</v>
      </c>
      <c r="I173" s="218">
        <v>0</v>
      </c>
      <c r="J173" s="215">
        <v>42745</v>
      </c>
      <c r="K173" s="218">
        <v>0</v>
      </c>
      <c r="L173" s="219"/>
      <c r="M173" s="218"/>
      <c r="N173" s="215">
        <v>42748</v>
      </c>
      <c r="O173" s="218">
        <v>3</v>
      </c>
      <c r="P173" s="214"/>
      <c r="Q173" s="218" t="s">
        <v>52</v>
      </c>
      <c r="R173" s="214"/>
      <c r="S173" s="214"/>
      <c r="T173" s="214"/>
    </row>
    <row r="174" spans="1:20" s="157" customFormat="1" x14ac:dyDescent="0.25">
      <c r="A174" s="214" t="s">
        <v>51</v>
      </c>
      <c r="B174" s="216">
        <v>9189</v>
      </c>
      <c r="C174" s="214" t="s">
        <v>71</v>
      </c>
      <c r="D174" s="214"/>
      <c r="E174" s="214" t="s">
        <v>54</v>
      </c>
      <c r="F174" s="214" t="s">
        <v>82</v>
      </c>
      <c r="G174" s="215">
        <v>42745</v>
      </c>
      <c r="H174" s="215">
        <v>42745</v>
      </c>
      <c r="I174" s="218">
        <v>0</v>
      </c>
      <c r="J174" s="215">
        <v>42745</v>
      </c>
      <c r="K174" s="218">
        <v>0</v>
      </c>
      <c r="L174" s="219"/>
      <c r="M174" s="218"/>
      <c r="N174" s="215">
        <v>42748</v>
      </c>
      <c r="O174" s="218">
        <v>3</v>
      </c>
      <c r="P174" s="214"/>
      <c r="Q174" s="218" t="s">
        <v>52</v>
      </c>
      <c r="R174" s="214"/>
      <c r="S174" s="214"/>
      <c r="T174" s="214"/>
    </row>
    <row r="175" spans="1:20" s="157" customFormat="1" x14ac:dyDescent="0.25">
      <c r="A175" s="214" t="s">
        <v>51</v>
      </c>
      <c r="B175" s="216">
        <v>9190</v>
      </c>
      <c r="C175" s="214" t="s">
        <v>66</v>
      </c>
      <c r="D175" s="214"/>
      <c r="E175" s="214" t="s">
        <v>57</v>
      </c>
      <c r="F175" s="214" t="s">
        <v>82</v>
      </c>
      <c r="G175" s="215">
        <v>42745</v>
      </c>
      <c r="H175" s="215">
        <v>42745</v>
      </c>
      <c r="I175" s="218">
        <v>0</v>
      </c>
      <c r="J175" s="215">
        <v>42745</v>
      </c>
      <c r="K175" s="218">
        <v>0</v>
      </c>
      <c r="L175" s="219"/>
      <c r="M175" s="218"/>
      <c r="N175" s="215">
        <v>42755</v>
      </c>
      <c r="O175" s="218">
        <v>10</v>
      </c>
      <c r="P175" s="214"/>
      <c r="Q175" s="218" t="s">
        <v>52</v>
      </c>
      <c r="R175" s="214"/>
      <c r="S175" s="214"/>
      <c r="T175" s="214"/>
    </row>
    <row r="176" spans="1:20" s="157" customFormat="1" x14ac:dyDescent="0.25">
      <c r="A176" s="214" t="s">
        <v>51</v>
      </c>
      <c r="B176" s="216">
        <v>9191</v>
      </c>
      <c r="C176" s="214" t="s">
        <v>64</v>
      </c>
      <c r="D176" s="214"/>
      <c r="E176" s="214" t="s">
        <v>54</v>
      </c>
      <c r="F176" s="214" t="s">
        <v>82</v>
      </c>
      <c r="G176" s="215">
        <v>42746</v>
      </c>
      <c r="H176" s="215">
        <v>42746</v>
      </c>
      <c r="I176" s="218">
        <v>0</v>
      </c>
      <c r="J176" s="215">
        <v>42746</v>
      </c>
      <c r="K176" s="218">
        <v>0</v>
      </c>
      <c r="L176" s="219"/>
      <c r="M176" s="218"/>
      <c r="N176" s="215">
        <v>42758</v>
      </c>
      <c r="O176" s="218">
        <v>12</v>
      </c>
      <c r="P176" s="214"/>
      <c r="Q176" s="218" t="s">
        <v>52</v>
      </c>
      <c r="R176" s="214"/>
      <c r="S176" s="214"/>
      <c r="T176" s="214"/>
    </row>
    <row r="177" spans="1:20" s="157" customFormat="1" x14ac:dyDescent="0.25">
      <c r="A177" s="214" t="s">
        <v>51</v>
      </c>
      <c r="B177" s="216">
        <v>9192</v>
      </c>
      <c r="C177" s="214" t="s">
        <v>53</v>
      </c>
      <c r="D177" s="214"/>
      <c r="E177" s="214" t="s">
        <v>54</v>
      </c>
      <c r="F177" s="214" t="s">
        <v>82</v>
      </c>
      <c r="G177" s="215">
        <v>42746</v>
      </c>
      <c r="H177" s="215">
        <v>42746</v>
      </c>
      <c r="I177" s="218">
        <v>0</v>
      </c>
      <c r="J177" s="215">
        <v>42746</v>
      </c>
      <c r="K177" s="218">
        <v>0</v>
      </c>
      <c r="L177" s="219"/>
      <c r="M177" s="218"/>
      <c r="N177" s="215">
        <v>42752</v>
      </c>
      <c r="O177" s="218">
        <v>6</v>
      </c>
      <c r="P177" s="214"/>
      <c r="Q177" s="218" t="s">
        <v>52</v>
      </c>
      <c r="R177" s="214"/>
      <c r="S177" s="214"/>
      <c r="T177" s="214"/>
    </row>
    <row r="178" spans="1:20" s="157" customFormat="1" x14ac:dyDescent="0.25">
      <c r="A178" s="214" t="s">
        <v>51</v>
      </c>
      <c r="B178" s="216">
        <v>9193</v>
      </c>
      <c r="C178" s="214" t="s">
        <v>64</v>
      </c>
      <c r="D178" s="214"/>
      <c r="E178" s="214" t="s">
        <v>54</v>
      </c>
      <c r="F178" s="214" t="s">
        <v>82</v>
      </c>
      <c r="G178" s="215">
        <v>42746</v>
      </c>
      <c r="H178" s="215">
        <v>42747</v>
      </c>
      <c r="I178" s="218">
        <v>1</v>
      </c>
      <c r="J178" s="215">
        <v>42747</v>
      </c>
      <c r="K178" s="218">
        <v>1</v>
      </c>
      <c r="L178" s="219"/>
      <c r="M178" s="218"/>
      <c r="N178" s="215">
        <v>42753</v>
      </c>
      <c r="O178" s="218">
        <v>7</v>
      </c>
      <c r="P178" s="214"/>
      <c r="Q178" s="218" t="s">
        <v>52</v>
      </c>
      <c r="R178" s="214"/>
      <c r="S178" s="214"/>
      <c r="T178" s="214" t="s">
        <v>62</v>
      </c>
    </row>
    <row r="179" spans="1:20" s="157" customFormat="1" x14ac:dyDescent="0.25">
      <c r="A179" s="214" t="s">
        <v>51</v>
      </c>
      <c r="B179" s="216">
        <v>9194</v>
      </c>
      <c r="C179" s="214" t="s">
        <v>66</v>
      </c>
      <c r="D179" s="214"/>
      <c r="E179" s="214" t="s">
        <v>54</v>
      </c>
      <c r="F179" s="214" t="s">
        <v>82</v>
      </c>
      <c r="G179" s="215">
        <v>42746</v>
      </c>
      <c r="H179" s="215">
        <v>42746</v>
      </c>
      <c r="I179" s="218">
        <v>0</v>
      </c>
      <c r="J179" s="215">
        <v>42746</v>
      </c>
      <c r="K179" s="218">
        <v>0</v>
      </c>
      <c r="L179" s="219"/>
      <c r="M179" s="218"/>
      <c r="N179" s="215">
        <v>42755</v>
      </c>
      <c r="O179" s="218">
        <v>9</v>
      </c>
      <c r="P179" s="214"/>
      <c r="Q179" s="218" t="s">
        <v>52</v>
      </c>
      <c r="R179" s="214"/>
      <c r="S179" s="214"/>
      <c r="T179" s="214"/>
    </row>
    <row r="180" spans="1:20" s="157" customFormat="1" x14ac:dyDescent="0.25">
      <c r="A180" s="214" t="s">
        <v>51</v>
      </c>
      <c r="B180" s="216">
        <v>9195</v>
      </c>
      <c r="C180" s="214" t="s">
        <v>64</v>
      </c>
      <c r="D180" s="214"/>
      <c r="E180" s="214" t="s">
        <v>54</v>
      </c>
      <c r="F180" s="214" t="s">
        <v>82</v>
      </c>
      <c r="G180" s="215">
        <v>42747</v>
      </c>
      <c r="H180" s="215">
        <v>42748</v>
      </c>
      <c r="I180" s="218">
        <v>1</v>
      </c>
      <c r="J180" s="215">
        <v>42748</v>
      </c>
      <c r="K180" s="218">
        <v>1</v>
      </c>
      <c r="L180" s="219"/>
      <c r="M180" s="218"/>
      <c r="N180" s="215">
        <v>42753</v>
      </c>
      <c r="O180" s="218">
        <v>6</v>
      </c>
      <c r="P180" s="214"/>
      <c r="Q180" s="218" t="s">
        <v>52</v>
      </c>
      <c r="R180" s="214"/>
      <c r="S180" s="214"/>
      <c r="T180" s="214"/>
    </row>
    <row r="181" spans="1:20" s="157" customFormat="1" x14ac:dyDescent="0.25">
      <c r="A181" s="214" t="s">
        <v>51</v>
      </c>
      <c r="B181" s="216">
        <v>9196</v>
      </c>
      <c r="C181" s="214" t="s">
        <v>60</v>
      </c>
      <c r="D181" s="214"/>
      <c r="E181" s="214" t="s">
        <v>54</v>
      </c>
      <c r="F181" s="214" t="s">
        <v>82</v>
      </c>
      <c r="G181" s="215">
        <v>42747</v>
      </c>
      <c r="H181" s="215">
        <v>42747</v>
      </c>
      <c r="I181" s="218">
        <v>0</v>
      </c>
      <c r="J181" s="215">
        <v>42747</v>
      </c>
      <c r="K181" s="218">
        <v>0</v>
      </c>
      <c r="L181" s="219"/>
      <c r="M181" s="218"/>
      <c r="N181" s="215">
        <v>42754</v>
      </c>
      <c r="O181" s="218">
        <v>7</v>
      </c>
      <c r="P181" s="214"/>
      <c r="Q181" s="218" t="s">
        <v>52</v>
      </c>
      <c r="R181" s="214"/>
      <c r="S181" s="214"/>
      <c r="T181" s="214"/>
    </row>
    <row r="182" spans="1:20" s="157" customFormat="1" x14ac:dyDescent="0.25">
      <c r="A182" s="214" t="s">
        <v>51</v>
      </c>
      <c r="B182" s="216">
        <v>9197</v>
      </c>
      <c r="C182" s="214" t="s">
        <v>60</v>
      </c>
      <c r="D182" s="214"/>
      <c r="E182" s="214" t="s">
        <v>57</v>
      </c>
      <c r="F182" s="214" t="s">
        <v>82</v>
      </c>
      <c r="G182" s="215">
        <v>42747</v>
      </c>
      <c r="H182" s="215">
        <v>42747</v>
      </c>
      <c r="I182" s="218">
        <v>0</v>
      </c>
      <c r="J182" s="215">
        <v>42747</v>
      </c>
      <c r="K182" s="218">
        <v>0</v>
      </c>
      <c r="L182" s="219"/>
      <c r="M182" s="218"/>
      <c r="N182" s="215">
        <v>42754</v>
      </c>
      <c r="O182" s="218">
        <v>7</v>
      </c>
      <c r="P182" s="214"/>
      <c r="Q182" s="218" t="s">
        <v>52</v>
      </c>
      <c r="R182" s="214"/>
      <c r="S182" s="214"/>
      <c r="T182" s="214"/>
    </row>
    <row r="183" spans="1:20" s="157" customFormat="1" x14ac:dyDescent="0.25">
      <c r="A183" s="214" t="s">
        <v>51</v>
      </c>
      <c r="B183" s="216">
        <v>9198</v>
      </c>
      <c r="C183" s="214" t="s">
        <v>61</v>
      </c>
      <c r="D183" s="214"/>
      <c r="E183" s="214" t="s">
        <v>57</v>
      </c>
      <c r="F183" s="214" t="s">
        <v>82</v>
      </c>
      <c r="G183" s="215">
        <v>42748</v>
      </c>
      <c r="H183" s="215">
        <v>42748</v>
      </c>
      <c r="I183" s="218">
        <v>0</v>
      </c>
      <c r="J183" s="215">
        <v>42748</v>
      </c>
      <c r="K183" s="218">
        <v>0</v>
      </c>
      <c r="L183" s="219"/>
      <c r="M183" s="218"/>
      <c r="N183" s="215">
        <v>42759</v>
      </c>
      <c r="O183" s="218">
        <v>11</v>
      </c>
      <c r="P183" s="214"/>
      <c r="Q183" s="218" t="s">
        <v>52</v>
      </c>
      <c r="R183" s="214"/>
      <c r="S183" s="214"/>
      <c r="T183" s="214"/>
    </row>
    <row r="184" spans="1:20" s="157" customFormat="1" x14ac:dyDescent="0.25">
      <c r="A184" s="214" t="s">
        <v>51</v>
      </c>
      <c r="B184" s="216">
        <v>9199</v>
      </c>
      <c r="C184" s="214" t="s">
        <v>60</v>
      </c>
      <c r="D184" s="214"/>
      <c r="E184" s="214" t="s">
        <v>54</v>
      </c>
      <c r="F184" s="214" t="s">
        <v>82</v>
      </c>
      <c r="G184" s="215">
        <v>42748</v>
      </c>
      <c r="H184" s="215">
        <v>42752</v>
      </c>
      <c r="I184" s="218">
        <v>4</v>
      </c>
      <c r="J184" s="215">
        <v>42752</v>
      </c>
      <c r="K184" s="218">
        <v>4</v>
      </c>
      <c r="L184" s="219"/>
      <c r="M184" s="218"/>
      <c r="N184" s="215">
        <v>42762</v>
      </c>
      <c r="O184" s="218">
        <v>14</v>
      </c>
      <c r="P184" s="214"/>
      <c r="Q184" s="218" t="s">
        <v>52</v>
      </c>
      <c r="R184" s="214"/>
      <c r="S184" s="214"/>
      <c r="T184" s="214"/>
    </row>
    <row r="185" spans="1:20" s="157" customFormat="1" x14ac:dyDescent="0.25">
      <c r="A185" s="214" t="s">
        <v>51</v>
      </c>
      <c r="B185" s="216">
        <v>9200</v>
      </c>
      <c r="C185" s="214" t="s">
        <v>74</v>
      </c>
      <c r="D185" s="214"/>
      <c r="E185" s="214" t="s">
        <v>54</v>
      </c>
      <c r="F185" s="214" t="s">
        <v>82</v>
      </c>
      <c r="G185" s="215">
        <v>42752</v>
      </c>
      <c r="H185" s="215">
        <v>42752</v>
      </c>
      <c r="I185" s="218">
        <v>0</v>
      </c>
      <c r="J185" s="215">
        <v>42752</v>
      </c>
      <c r="K185" s="218">
        <v>0</v>
      </c>
      <c r="L185" s="219"/>
      <c r="M185" s="218"/>
      <c r="N185" s="215">
        <v>42759</v>
      </c>
      <c r="O185" s="218">
        <v>7</v>
      </c>
      <c r="P185" s="214"/>
      <c r="Q185" s="218" t="s">
        <v>52</v>
      </c>
      <c r="R185" s="214"/>
      <c r="S185" s="214"/>
      <c r="T185" s="214"/>
    </row>
    <row r="186" spans="1:20" s="157" customFormat="1" x14ac:dyDescent="0.25">
      <c r="A186" s="214" t="s">
        <v>51</v>
      </c>
      <c r="B186" s="216">
        <v>9201</v>
      </c>
      <c r="C186" s="214" t="s">
        <v>64</v>
      </c>
      <c r="D186" s="214"/>
      <c r="E186" s="214" t="s">
        <v>54</v>
      </c>
      <c r="F186" s="214" t="s">
        <v>82</v>
      </c>
      <c r="G186" s="215">
        <v>42758</v>
      </c>
      <c r="H186" s="215">
        <v>42759</v>
      </c>
      <c r="I186" s="218">
        <v>1</v>
      </c>
      <c r="J186" s="215">
        <v>42759</v>
      </c>
      <c r="K186" s="218">
        <v>1</v>
      </c>
      <c r="L186" s="219"/>
      <c r="M186" s="218"/>
      <c r="N186" s="215">
        <v>42759</v>
      </c>
      <c r="O186" s="218">
        <v>1</v>
      </c>
      <c r="P186" s="214"/>
      <c r="Q186" s="218" t="s">
        <v>52</v>
      </c>
      <c r="R186" s="214"/>
      <c r="S186" s="214"/>
      <c r="T186" s="214"/>
    </row>
    <row r="187" spans="1:20" s="157" customFormat="1" x14ac:dyDescent="0.25">
      <c r="A187" s="214" t="s">
        <v>51</v>
      </c>
      <c r="B187" s="216">
        <v>9202</v>
      </c>
      <c r="C187" s="214" t="s">
        <v>74</v>
      </c>
      <c r="D187" s="214"/>
      <c r="E187" s="214" t="s">
        <v>57</v>
      </c>
      <c r="F187" s="214" t="s">
        <v>82</v>
      </c>
      <c r="G187" s="215">
        <v>42760</v>
      </c>
      <c r="H187" s="215">
        <v>42760</v>
      </c>
      <c r="I187" s="218">
        <v>0</v>
      </c>
      <c r="J187" s="215">
        <v>42760</v>
      </c>
      <c r="K187" s="218">
        <v>0</v>
      </c>
      <c r="L187" s="219"/>
      <c r="M187" s="218"/>
      <c r="N187" s="215">
        <v>42766</v>
      </c>
      <c r="O187" s="218">
        <v>6</v>
      </c>
      <c r="P187" s="214"/>
      <c r="Q187" s="218" t="s">
        <v>52</v>
      </c>
      <c r="R187" s="214"/>
      <c r="S187" s="214"/>
      <c r="T187" s="214"/>
    </row>
    <row r="188" spans="1:20" s="157" customFormat="1" x14ac:dyDescent="0.25">
      <c r="A188" s="214" t="s">
        <v>51</v>
      </c>
      <c r="B188" s="216">
        <v>9203</v>
      </c>
      <c r="C188" s="214" t="s">
        <v>76</v>
      </c>
      <c r="D188" s="214"/>
      <c r="E188" s="214" t="s">
        <v>54</v>
      </c>
      <c r="F188" s="214" t="s">
        <v>82</v>
      </c>
      <c r="G188" s="215">
        <v>42762</v>
      </c>
      <c r="H188" s="215">
        <v>42762</v>
      </c>
      <c r="I188" s="218">
        <v>0</v>
      </c>
      <c r="J188" s="215">
        <v>42762</v>
      </c>
      <c r="K188" s="218">
        <v>0</v>
      </c>
      <c r="L188" s="219"/>
      <c r="M188" s="218"/>
      <c r="N188" s="215">
        <v>42766</v>
      </c>
      <c r="O188" s="218">
        <v>4</v>
      </c>
      <c r="P188" s="214"/>
      <c r="Q188" s="218" t="s">
        <v>52</v>
      </c>
      <c r="R188" s="214"/>
      <c r="S188" s="214"/>
      <c r="T188" s="214"/>
    </row>
    <row r="189" spans="1:20" s="157" customFormat="1" x14ac:dyDescent="0.25">
      <c r="A189" s="214" t="s">
        <v>51</v>
      </c>
      <c r="B189" s="216">
        <v>9204</v>
      </c>
      <c r="C189" s="214" t="s">
        <v>60</v>
      </c>
      <c r="D189" s="214"/>
      <c r="E189" s="214" t="s">
        <v>54</v>
      </c>
      <c r="F189" s="214" t="s">
        <v>82</v>
      </c>
      <c r="G189" s="215">
        <v>42765</v>
      </c>
      <c r="H189" s="215">
        <v>42765</v>
      </c>
      <c r="I189" s="218">
        <v>0</v>
      </c>
      <c r="J189" s="215">
        <v>42765</v>
      </c>
      <c r="K189" s="218">
        <v>0</v>
      </c>
      <c r="L189" s="219"/>
      <c r="M189" s="218"/>
      <c r="N189" s="214" t="s">
        <v>52</v>
      </c>
      <c r="O189" s="218" t="s">
        <v>52</v>
      </c>
      <c r="P189" s="214"/>
      <c r="Q189" s="218">
        <v>1</v>
      </c>
      <c r="R189" s="214"/>
      <c r="S189" s="214"/>
      <c r="T189" s="214"/>
    </row>
  </sheetData>
  <sortState ref="A3:U189">
    <sortCondition descending="1" ref="A3:A189"/>
    <sortCondition ref="B3:B189"/>
    <sortCondition ref="G3:G189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workbookViewId="0">
      <selection activeCell="F1" sqref="F1"/>
    </sheetView>
  </sheetViews>
  <sheetFormatPr defaultColWidth="62" defaultRowHeight="15" x14ac:dyDescent="0.25"/>
  <cols>
    <col min="1" max="1" width="12.85546875" customWidth="1"/>
    <col min="2" max="2" width="13.5703125" bestFit="1" customWidth="1"/>
    <col min="3" max="3" width="17.42578125" bestFit="1" customWidth="1"/>
    <col min="4" max="4" width="12.140625" bestFit="1" customWidth="1"/>
    <col min="5" max="5" width="15.28515625" bestFit="1" customWidth="1"/>
    <col min="6" max="6" width="32.42578125" bestFit="1" customWidth="1"/>
    <col min="7" max="7" width="17.42578125" bestFit="1" customWidth="1"/>
    <col min="8" max="8" width="19.5703125" bestFit="1" customWidth="1"/>
    <col min="9" max="9" width="45.42578125" bestFit="1" customWidth="1"/>
    <col min="10" max="10" width="23.140625" bestFit="1" customWidth="1"/>
    <col min="11" max="11" width="40.140625" bestFit="1" customWidth="1"/>
    <col min="12" max="12" width="31" bestFit="1" customWidth="1"/>
    <col min="13" max="13" width="56.85546875" bestFit="1" customWidth="1"/>
    <col min="14" max="14" width="16.140625" bestFit="1" customWidth="1"/>
    <col min="15" max="15" width="49" bestFit="1" customWidth="1"/>
    <col min="16" max="16" width="36.140625" bestFit="1" customWidth="1"/>
    <col min="17" max="17" width="60.28515625" bestFit="1" customWidth="1"/>
    <col min="18" max="18" width="50.42578125" bestFit="1" customWidth="1"/>
    <col min="19" max="19" width="12" bestFit="1" customWidth="1"/>
    <col min="20" max="20" width="11.42578125" bestFit="1" customWidth="1"/>
  </cols>
  <sheetData>
    <row r="1" spans="1:20" x14ac:dyDescent="0.25">
      <c r="A1" s="1" t="s">
        <v>206</v>
      </c>
      <c r="I1" s="184"/>
      <c r="K1" s="184"/>
      <c r="L1" s="211"/>
      <c r="M1" s="184"/>
      <c r="O1" s="184"/>
    </row>
    <row r="2" spans="1:20" s="185" customFormat="1" ht="44.25" customHeight="1" x14ac:dyDescent="0.25">
      <c r="A2" s="192" t="s">
        <v>47</v>
      </c>
      <c r="B2" s="193" t="s">
        <v>85</v>
      </c>
      <c r="C2" s="192" t="s">
        <v>87</v>
      </c>
      <c r="D2" s="192" t="s">
        <v>88</v>
      </c>
      <c r="E2" s="192" t="s">
        <v>49</v>
      </c>
      <c r="F2" s="194" t="s">
        <v>89</v>
      </c>
      <c r="G2" s="195" t="s">
        <v>90</v>
      </c>
      <c r="H2" s="196" t="s">
        <v>91</v>
      </c>
      <c r="I2" s="197" t="s">
        <v>92</v>
      </c>
      <c r="J2" s="196" t="s">
        <v>93</v>
      </c>
      <c r="K2" s="197" t="s">
        <v>94</v>
      </c>
      <c r="L2" s="196" t="s">
        <v>95</v>
      </c>
      <c r="M2" s="197" t="s">
        <v>96</v>
      </c>
      <c r="N2" s="195" t="s">
        <v>97</v>
      </c>
      <c r="O2" s="197" t="s">
        <v>98</v>
      </c>
      <c r="P2" s="194" t="s">
        <v>99</v>
      </c>
      <c r="Q2" s="197" t="s">
        <v>100</v>
      </c>
      <c r="R2" s="194" t="s">
        <v>101</v>
      </c>
      <c r="S2" s="198" t="s">
        <v>102</v>
      </c>
      <c r="T2" s="199" t="s">
        <v>50</v>
      </c>
    </row>
    <row r="3" spans="1:20" x14ac:dyDescent="0.25">
      <c r="A3" s="187" t="s">
        <v>103</v>
      </c>
      <c r="B3" s="191">
        <v>8402</v>
      </c>
      <c r="C3" s="187" t="s">
        <v>195</v>
      </c>
      <c r="D3" s="187" t="s">
        <v>116</v>
      </c>
      <c r="E3" s="187" t="s">
        <v>191</v>
      </c>
      <c r="F3" s="187" t="s">
        <v>189</v>
      </c>
      <c r="G3" s="188">
        <v>42703</v>
      </c>
      <c r="H3" s="188">
        <v>42704</v>
      </c>
      <c r="I3" s="191">
        <v>1</v>
      </c>
      <c r="J3" s="188">
        <v>42704</v>
      </c>
      <c r="K3" s="191">
        <v>1</v>
      </c>
      <c r="L3" s="200">
        <v>42739</v>
      </c>
      <c r="M3" s="191">
        <v>36</v>
      </c>
      <c r="N3" s="188">
        <v>42739</v>
      </c>
      <c r="O3" s="191">
        <v>36</v>
      </c>
      <c r="P3" s="187" t="s">
        <v>111</v>
      </c>
      <c r="Q3" s="191" t="s">
        <v>52</v>
      </c>
      <c r="R3" s="187"/>
      <c r="S3" s="187" t="s">
        <v>198</v>
      </c>
      <c r="T3" s="187"/>
    </row>
    <row r="4" spans="1:20" x14ac:dyDescent="0.25">
      <c r="A4" s="187" t="s">
        <v>103</v>
      </c>
      <c r="B4" s="191">
        <v>8778</v>
      </c>
      <c r="C4" s="187" t="s">
        <v>195</v>
      </c>
      <c r="D4" s="187" t="s">
        <v>138</v>
      </c>
      <c r="E4" s="187" t="s">
        <v>192</v>
      </c>
      <c r="F4" s="187" t="s">
        <v>189</v>
      </c>
      <c r="G4" s="188">
        <v>42724</v>
      </c>
      <c r="H4" s="188">
        <v>42724</v>
      </c>
      <c r="I4" s="191">
        <v>0</v>
      </c>
      <c r="J4" s="188">
        <v>42724</v>
      </c>
      <c r="K4" s="191">
        <v>0</v>
      </c>
      <c r="L4" s="200">
        <v>42740</v>
      </c>
      <c r="M4" s="191">
        <v>16</v>
      </c>
      <c r="N4" s="188">
        <v>42741</v>
      </c>
      <c r="O4" s="191">
        <v>17</v>
      </c>
      <c r="P4" s="187" t="s">
        <v>111</v>
      </c>
      <c r="Q4" s="191" t="s">
        <v>52</v>
      </c>
      <c r="R4" s="187"/>
      <c r="S4" s="187" t="s">
        <v>198</v>
      </c>
      <c r="T4" s="187"/>
    </row>
    <row r="5" spans="1:20" x14ac:dyDescent="0.25">
      <c r="A5" s="187" t="s">
        <v>103</v>
      </c>
      <c r="B5" s="191">
        <v>8782</v>
      </c>
      <c r="C5" s="187" t="s">
        <v>195</v>
      </c>
      <c r="D5" s="187" t="s">
        <v>105</v>
      </c>
      <c r="E5" s="187" t="s">
        <v>191</v>
      </c>
      <c r="F5" s="187" t="s">
        <v>189</v>
      </c>
      <c r="G5" s="188">
        <v>42725</v>
      </c>
      <c r="H5" s="188">
        <v>42725</v>
      </c>
      <c r="I5" s="191">
        <v>0</v>
      </c>
      <c r="J5" s="188">
        <v>42725</v>
      </c>
      <c r="K5" s="191">
        <v>0</v>
      </c>
      <c r="L5" s="187" t="s">
        <v>52</v>
      </c>
      <c r="M5" s="191" t="s">
        <v>52</v>
      </c>
      <c r="N5" s="188">
        <v>42744</v>
      </c>
      <c r="O5" s="191">
        <v>19</v>
      </c>
      <c r="P5" s="187" t="s">
        <v>111</v>
      </c>
      <c r="Q5" s="191" t="s">
        <v>52</v>
      </c>
      <c r="R5" s="187"/>
      <c r="S5" s="187" t="s">
        <v>198</v>
      </c>
      <c r="T5" s="187"/>
    </row>
    <row r="6" spans="1:20" x14ac:dyDescent="0.25">
      <c r="A6" s="187" t="s">
        <v>103</v>
      </c>
      <c r="B6" s="191">
        <v>8783</v>
      </c>
      <c r="C6" s="187" t="s">
        <v>195</v>
      </c>
      <c r="D6" s="187" t="s">
        <v>142</v>
      </c>
      <c r="E6" s="187" t="s">
        <v>192</v>
      </c>
      <c r="F6" s="187" t="s">
        <v>189</v>
      </c>
      <c r="G6" s="188">
        <v>42725</v>
      </c>
      <c r="H6" s="188">
        <v>42727</v>
      </c>
      <c r="I6" s="191">
        <v>2</v>
      </c>
      <c r="J6" s="188">
        <v>42727</v>
      </c>
      <c r="K6" s="191">
        <v>2</v>
      </c>
      <c r="L6" s="200">
        <v>42740</v>
      </c>
      <c r="M6" s="191">
        <v>15</v>
      </c>
      <c r="N6" s="188">
        <v>42741</v>
      </c>
      <c r="O6" s="191">
        <v>16</v>
      </c>
      <c r="P6" s="187" t="s">
        <v>111</v>
      </c>
      <c r="Q6" s="191" t="s">
        <v>52</v>
      </c>
      <c r="R6" s="187"/>
      <c r="S6" s="187" t="s">
        <v>198</v>
      </c>
      <c r="T6" s="187"/>
    </row>
    <row r="7" spans="1:20" x14ac:dyDescent="0.25">
      <c r="A7" s="187" t="s">
        <v>103</v>
      </c>
      <c r="B7" s="191">
        <v>8788</v>
      </c>
      <c r="C7" s="187" t="s">
        <v>196</v>
      </c>
      <c r="D7" s="187" t="s">
        <v>105</v>
      </c>
      <c r="E7" s="187" t="s">
        <v>57</v>
      </c>
      <c r="F7" s="187" t="s">
        <v>189</v>
      </c>
      <c r="G7" s="188">
        <v>42726</v>
      </c>
      <c r="H7" s="188">
        <v>42726</v>
      </c>
      <c r="I7" s="191">
        <v>0</v>
      </c>
      <c r="J7" s="188">
        <v>42726</v>
      </c>
      <c r="K7" s="191">
        <v>0</v>
      </c>
      <c r="L7" s="187" t="s">
        <v>52</v>
      </c>
      <c r="M7" s="191" t="s">
        <v>52</v>
      </c>
      <c r="N7" s="188">
        <v>42744</v>
      </c>
      <c r="O7" s="191">
        <v>18</v>
      </c>
      <c r="P7" s="187" t="s">
        <v>111</v>
      </c>
      <c r="Q7" s="191" t="s">
        <v>52</v>
      </c>
      <c r="R7" s="187"/>
      <c r="S7" s="187" t="s">
        <v>198</v>
      </c>
      <c r="T7" s="187"/>
    </row>
    <row r="8" spans="1:20" x14ac:dyDescent="0.25">
      <c r="A8" s="187" t="s">
        <v>103</v>
      </c>
      <c r="B8" s="191">
        <v>8790</v>
      </c>
      <c r="C8" s="187" t="s">
        <v>195</v>
      </c>
      <c r="D8" s="187" t="s">
        <v>116</v>
      </c>
      <c r="E8" s="187" t="s">
        <v>192</v>
      </c>
      <c r="F8" s="187" t="s">
        <v>189</v>
      </c>
      <c r="G8" s="188">
        <v>42727</v>
      </c>
      <c r="H8" s="188">
        <v>42727</v>
      </c>
      <c r="I8" s="191">
        <v>0</v>
      </c>
      <c r="J8" s="188">
        <v>42727</v>
      </c>
      <c r="K8" s="191">
        <v>0</v>
      </c>
      <c r="L8" s="200">
        <v>42739</v>
      </c>
      <c r="M8" s="191">
        <v>12</v>
      </c>
      <c r="N8" s="188">
        <v>42739</v>
      </c>
      <c r="O8" s="191">
        <v>12</v>
      </c>
      <c r="P8" s="187" t="s">
        <v>111</v>
      </c>
      <c r="Q8" s="191" t="s">
        <v>52</v>
      </c>
      <c r="R8" s="187"/>
      <c r="S8" s="187" t="s">
        <v>198</v>
      </c>
      <c r="T8" s="187"/>
    </row>
    <row r="9" spans="1:20" x14ac:dyDescent="0.25">
      <c r="A9" s="187" t="s">
        <v>103</v>
      </c>
      <c r="B9" s="191">
        <v>8792</v>
      </c>
      <c r="C9" s="187" t="s">
        <v>195</v>
      </c>
      <c r="D9" s="187" t="s">
        <v>105</v>
      </c>
      <c r="E9" s="187" t="s">
        <v>192</v>
      </c>
      <c r="F9" s="187" t="s">
        <v>189</v>
      </c>
      <c r="G9" s="188">
        <v>42731</v>
      </c>
      <c r="H9" s="188">
        <v>42731</v>
      </c>
      <c r="I9" s="191">
        <v>0</v>
      </c>
      <c r="J9" s="188">
        <v>42731</v>
      </c>
      <c r="K9" s="191">
        <v>0</v>
      </c>
      <c r="L9" s="187" t="s">
        <v>52</v>
      </c>
      <c r="M9" s="191" t="s">
        <v>52</v>
      </c>
      <c r="N9" s="188">
        <v>42759</v>
      </c>
      <c r="O9" s="191">
        <v>28</v>
      </c>
      <c r="P9" s="187" t="s">
        <v>111</v>
      </c>
      <c r="Q9" s="191" t="s">
        <v>52</v>
      </c>
      <c r="R9" s="187"/>
      <c r="S9" s="187" t="s">
        <v>198</v>
      </c>
      <c r="T9" s="187"/>
    </row>
    <row r="10" spans="1:20" x14ac:dyDescent="0.25">
      <c r="A10" s="187" t="s">
        <v>103</v>
      </c>
      <c r="B10" s="201">
        <v>9106</v>
      </c>
      <c r="C10" s="187" t="s">
        <v>195</v>
      </c>
      <c r="D10" s="187" t="s">
        <v>122</v>
      </c>
      <c r="E10" s="187" t="s">
        <v>192</v>
      </c>
      <c r="F10" s="187" t="s">
        <v>189</v>
      </c>
      <c r="G10" s="188">
        <v>42738</v>
      </c>
      <c r="H10" s="188">
        <v>42738</v>
      </c>
      <c r="I10" s="191">
        <v>0</v>
      </c>
      <c r="J10" s="188">
        <v>42738</v>
      </c>
      <c r="K10" s="191">
        <v>0</v>
      </c>
      <c r="L10" s="187" t="s">
        <v>52</v>
      </c>
      <c r="M10" s="191" t="s">
        <v>52</v>
      </c>
      <c r="N10" s="188">
        <v>42747</v>
      </c>
      <c r="O10" s="191">
        <v>9</v>
      </c>
      <c r="P10" s="187" t="s">
        <v>111</v>
      </c>
      <c r="Q10" s="191" t="s">
        <v>52</v>
      </c>
      <c r="R10" s="187"/>
      <c r="S10" s="187" t="s">
        <v>198</v>
      </c>
      <c r="T10" s="187"/>
    </row>
    <row r="11" spans="1:20" x14ac:dyDescent="0.25">
      <c r="A11" s="187" t="s">
        <v>103</v>
      </c>
      <c r="B11" s="201">
        <v>9108</v>
      </c>
      <c r="C11" s="187" t="s">
        <v>195</v>
      </c>
      <c r="D11" s="187" t="s">
        <v>130</v>
      </c>
      <c r="E11" s="187" t="s">
        <v>191</v>
      </c>
      <c r="F11" s="187" t="s">
        <v>189</v>
      </c>
      <c r="G11" s="188">
        <v>42738</v>
      </c>
      <c r="H11" s="188">
        <v>42738</v>
      </c>
      <c r="I11" s="191">
        <v>0</v>
      </c>
      <c r="J11" s="188">
        <v>42738</v>
      </c>
      <c r="K11" s="191">
        <v>0</v>
      </c>
      <c r="L11" s="187" t="s">
        <v>52</v>
      </c>
      <c r="M11" s="191" t="s">
        <v>52</v>
      </c>
      <c r="N11" s="188">
        <v>42759</v>
      </c>
      <c r="O11" s="191">
        <v>21</v>
      </c>
      <c r="P11" s="187" t="s">
        <v>111</v>
      </c>
      <c r="Q11" s="191" t="s">
        <v>52</v>
      </c>
      <c r="R11" s="187"/>
      <c r="S11" s="187" t="s">
        <v>198</v>
      </c>
      <c r="T11" s="187"/>
    </row>
    <row r="12" spans="1:20" x14ac:dyDescent="0.25">
      <c r="A12" s="187" t="s">
        <v>103</v>
      </c>
      <c r="B12" s="201">
        <v>9109</v>
      </c>
      <c r="C12" s="187" t="s">
        <v>195</v>
      </c>
      <c r="D12" s="187" t="s">
        <v>130</v>
      </c>
      <c r="E12" s="187" t="s">
        <v>188</v>
      </c>
      <c r="F12" s="187" t="s">
        <v>189</v>
      </c>
      <c r="G12" s="188">
        <v>42740</v>
      </c>
      <c r="H12" s="188">
        <v>42740</v>
      </c>
      <c r="I12" s="191">
        <v>0</v>
      </c>
      <c r="J12" s="188">
        <v>42740</v>
      </c>
      <c r="K12" s="191">
        <v>0</v>
      </c>
      <c r="L12" s="187" t="s">
        <v>52</v>
      </c>
      <c r="M12" s="191" t="s">
        <v>52</v>
      </c>
      <c r="N12" s="188">
        <v>42752</v>
      </c>
      <c r="O12" s="191">
        <v>12</v>
      </c>
      <c r="P12" s="187" t="s">
        <v>111</v>
      </c>
      <c r="Q12" s="191" t="s">
        <v>52</v>
      </c>
      <c r="R12" s="187"/>
      <c r="S12" s="187" t="s">
        <v>198</v>
      </c>
      <c r="T12" s="187"/>
    </row>
    <row r="13" spans="1:20" x14ac:dyDescent="0.25">
      <c r="A13" s="187" t="s">
        <v>103</v>
      </c>
      <c r="B13" s="201">
        <v>9125</v>
      </c>
      <c r="C13" s="187" t="s">
        <v>195</v>
      </c>
      <c r="D13" s="187" t="s">
        <v>105</v>
      </c>
      <c r="E13" s="187" t="s">
        <v>192</v>
      </c>
      <c r="F13" s="187" t="s">
        <v>189</v>
      </c>
      <c r="G13" s="188">
        <v>42746</v>
      </c>
      <c r="H13" s="188">
        <v>42746</v>
      </c>
      <c r="I13" s="191">
        <v>0</v>
      </c>
      <c r="J13" s="188">
        <v>42746</v>
      </c>
      <c r="K13" s="191">
        <v>0</v>
      </c>
      <c r="L13" s="187" t="s">
        <v>52</v>
      </c>
      <c r="M13" s="191" t="s">
        <v>52</v>
      </c>
      <c r="N13" s="188">
        <v>42758</v>
      </c>
      <c r="O13" s="191">
        <v>12</v>
      </c>
      <c r="P13" s="187" t="s">
        <v>111</v>
      </c>
      <c r="Q13" s="191" t="s">
        <v>52</v>
      </c>
      <c r="R13" s="187"/>
      <c r="S13" s="187" t="s">
        <v>198</v>
      </c>
      <c r="T13" s="187"/>
    </row>
    <row r="14" spans="1:20" x14ac:dyDescent="0.25">
      <c r="A14" s="187" t="s">
        <v>103</v>
      </c>
      <c r="B14" s="201">
        <v>9132</v>
      </c>
      <c r="C14" s="187" t="s">
        <v>195</v>
      </c>
      <c r="D14" s="187" t="s">
        <v>140</v>
      </c>
      <c r="E14" s="187" t="s">
        <v>188</v>
      </c>
      <c r="F14" s="187" t="s">
        <v>189</v>
      </c>
      <c r="G14" s="188">
        <v>42747</v>
      </c>
      <c r="H14" s="188">
        <v>42747</v>
      </c>
      <c r="I14" s="191">
        <v>0</v>
      </c>
      <c r="J14" s="188">
        <v>42747</v>
      </c>
      <c r="K14" s="191">
        <v>0</v>
      </c>
      <c r="L14" s="200">
        <v>42760</v>
      </c>
      <c r="M14" s="191">
        <v>13</v>
      </c>
      <c r="N14" s="188">
        <v>42761</v>
      </c>
      <c r="O14" s="191">
        <v>14</v>
      </c>
      <c r="P14" s="187" t="s">
        <v>111</v>
      </c>
      <c r="Q14" s="191" t="s">
        <v>52</v>
      </c>
      <c r="R14" s="187"/>
      <c r="S14" s="187" t="s">
        <v>198</v>
      </c>
      <c r="T14" s="187"/>
    </row>
    <row r="15" spans="1:20" x14ac:dyDescent="0.25">
      <c r="A15" s="187" t="s">
        <v>103</v>
      </c>
      <c r="B15" s="201">
        <v>9137</v>
      </c>
      <c r="C15" s="187" t="s">
        <v>195</v>
      </c>
      <c r="D15" s="187" t="s">
        <v>199</v>
      </c>
      <c r="E15" s="187" t="s">
        <v>192</v>
      </c>
      <c r="F15" s="187" t="s">
        <v>189</v>
      </c>
      <c r="G15" s="188">
        <v>42748</v>
      </c>
      <c r="H15" s="188">
        <v>42748</v>
      </c>
      <c r="I15" s="191">
        <v>0</v>
      </c>
      <c r="J15" s="188">
        <v>42748</v>
      </c>
      <c r="K15" s="191">
        <v>0</v>
      </c>
      <c r="L15" s="200">
        <v>42761</v>
      </c>
      <c r="M15" s="191">
        <v>13</v>
      </c>
      <c r="N15" s="188">
        <v>42761</v>
      </c>
      <c r="O15" s="191">
        <v>13</v>
      </c>
      <c r="P15" s="187" t="s">
        <v>111</v>
      </c>
      <c r="Q15" s="191" t="s">
        <v>52</v>
      </c>
      <c r="R15" s="187"/>
      <c r="S15" s="187" t="s">
        <v>198</v>
      </c>
      <c r="T15" s="187"/>
    </row>
    <row r="16" spans="1:20" x14ac:dyDescent="0.25">
      <c r="A16" s="187" t="s">
        <v>103</v>
      </c>
      <c r="B16" s="201">
        <v>9139</v>
      </c>
      <c r="C16" s="187" t="s">
        <v>195</v>
      </c>
      <c r="D16" s="187" t="s">
        <v>125</v>
      </c>
      <c r="E16" s="187" t="s">
        <v>54</v>
      </c>
      <c r="F16" s="187" t="s">
        <v>189</v>
      </c>
      <c r="G16" s="188">
        <v>42748</v>
      </c>
      <c r="H16" s="188">
        <v>42748</v>
      </c>
      <c r="I16" s="191">
        <v>0</v>
      </c>
      <c r="J16" s="188">
        <v>42748</v>
      </c>
      <c r="K16" s="191">
        <v>0</v>
      </c>
      <c r="L16" s="200">
        <v>42753</v>
      </c>
      <c r="M16" s="191">
        <v>5</v>
      </c>
      <c r="N16" s="188">
        <v>42755</v>
      </c>
      <c r="O16" s="191">
        <v>7</v>
      </c>
      <c r="P16" s="187" t="s">
        <v>111</v>
      </c>
      <c r="Q16" s="191" t="s">
        <v>52</v>
      </c>
      <c r="R16" s="187"/>
      <c r="S16" s="187" t="s">
        <v>198</v>
      </c>
      <c r="T16" s="187"/>
    </row>
    <row r="17" spans="1:20" x14ac:dyDescent="0.25">
      <c r="A17" s="187" t="s">
        <v>103</v>
      </c>
      <c r="B17" s="201">
        <v>9144</v>
      </c>
      <c r="C17" s="187" t="s">
        <v>195</v>
      </c>
      <c r="D17" s="187" t="s">
        <v>153</v>
      </c>
      <c r="E17" s="187" t="s">
        <v>188</v>
      </c>
      <c r="F17" s="187" t="s">
        <v>189</v>
      </c>
      <c r="G17" s="188">
        <v>42752</v>
      </c>
      <c r="H17" s="188">
        <v>42753</v>
      </c>
      <c r="I17" s="191">
        <v>1</v>
      </c>
      <c r="J17" s="188">
        <v>42753</v>
      </c>
      <c r="K17" s="191">
        <v>1</v>
      </c>
      <c r="L17" s="200">
        <v>42765</v>
      </c>
      <c r="M17" s="191">
        <v>13</v>
      </c>
      <c r="N17" s="188">
        <v>42766</v>
      </c>
      <c r="O17" s="191">
        <v>14</v>
      </c>
      <c r="P17" s="187" t="s">
        <v>111</v>
      </c>
      <c r="Q17" s="191" t="s">
        <v>52</v>
      </c>
      <c r="R17" s="187"/>
      <c r="S17" s="187" t="s">
        <v>198</v>
      </c>
      <c r="T17" s="187"/>
    </row>
    <row r="18" spans="1:20" x14ac:dyDescent="0.25">
      <c r="A18" s="187" t="s">
        <v>103</v>
      </c>
      <c r="B18" s="201">
        <v>9151</v>
      </c>
      <c r="C18" s="187" t="s">
        <v>195</v>
      </c>
      <c r="D18" s="187" t="s">
        <v>105</v>
      </c>
      <c r="E18" s="187" t="s">
        <v>192</v>
      </c>
      <c r="F18" s="187" t="s">
        <v>189</v>
      </c>
      <c r="G18" s="188">
        <v>42753</v>
      </c>
      <c r="H18" s="188">
        <v>42753</v>
      </c>
      <c r="I18" s="191">
        <v>0</v>
      </c>
      <c r="J18" s="188">
        <v>42753</v>
      </c>
      <c r="K18" s="191">
        <v>0</v>
      </c>
      <c r="L18" s="187" t="s">
        <v>52</v>
      </c>
      <c r="M18" s="191" t="s">
        <v>52</v>
      </c>
      <c r="N18" s="188">
        <v>42765</v>
      </c>
      <c r="O18" s="191">
        <v>12</v>
      </c>
      <c r="P18" s="187" t="s">
        <v>111</v>
      </c>
      <c r="Q18" s="191" t="s">
        <v>52</v>
      </c>
      <c r="R18" s="187"/>
      <c r="S18" s="187" t="s">
        <v>198</v>
      </c>
      <c r="T18" s="187"/>
    </row>
    <row r="19" spans="1:20" x14ac:dyDescent="0.25">
      <c r="A19" s="187" t="s">
        <v>103</v>
      </c>
      <c r="B19" s="201">
        <v>9155</v>
      </c>
      <c r="C19" s="187" t="s">
        <v>195</v>
      </c>
      <c r="D19" s="187" t="s">
        <v>140</v>
      </c>
      <c r="E19" s="187" t="s">
        <v>192</v>
      </c>
      <c r="F19" s="187" t="s">
        <v>189</v>
      </c>
      <c r="G19" s="188">
        <v>42754</v>
      </c>
      <c r="H19" s="188">
        <v>42754</v>
      </c>
      <c r="I19" s="191">
        <v>0</v>
      </c>
      <c r="J19" s="188">
        <v>42754</v>
      </c>
      <c r="K19" s="191">
        <v>0</v>
      </c>
      <c r="L19" s="187" t="s">
        <v>52</v>
      </c>
      <c r="M19" s="191" t="s">
        <v>52</v>
      </c>
      <c r="N19" s="188">
        <v>42754</v>
      </c>
      <c r="O19" s="191">
        <v>0</v>
      </c>
      <c r="P19" s="187" t="s">
        <v>111</v>
      </c>
      <c r="Q19" s="191" t="s">
        <v>52</v>
      </c>
      <c r="R19" s="187"/>
      <c r="S19" s="187" t="s">
        <v>198</v>
      </c>
      <c r="T19" s="187"/>
    </row>
    <row r="20" spans="1:20" x14ac:dyDescent="0.25">
      <c r="A20" s="187" t="s">
        <v>103</v>
      </c>
      <c r="B20" s="201">
        <v>9172</v>
      </c>
      <c r="C20" s="187" t="s">
        <v>195</v>
      </c>
      <c r="D20" s="187" t="s">
        <v>105</v>
      </c>
      <c r="E20" s="187" t="s">
        <v>54</v>
      </c>
      <c r="F20" s="187" t="s">
        <v>189</v>
      </c>
      <c r="G20" s="188">
        <v>42760</v>
      </c>
      <c r="H20" s="188">
        <v>42761</v>
      </c>
      <c r="I20" s="191">
        <v>1</v>
      </c>
      <c r="J20" s="188">
        <v>42761</v>
      </c>
      <c r="K20" s="191">
        <v>1</v>
      </c>
      <c r="L20" s="187" t="s">
        <v>52</v>
      </c>
      <c r="M20" s="191" t="s">
        <v>52</v>
      </c>
      <c r="N20" s="187" t="s">
        <v>52</v>
      </c>
      <c r="O20" s="191" t="s">
        <v>52</v>
      </c>
      <c r="P20" s="187" t="s">
        <v>111</v>
      </c>
      <c r="Q20" s="191">
        <v>6</v>
      </c>
      <c r="R20" s="187"/>
      <c r="S20" s="187" t="s">
        <v>198</v>
      </c>
      <c r="T20" s="187"/>
    </row>
    <row r="21" spans="1:20" x14ac:dyDescent="0.25">
      <c r="A21" s="187" t="s">
        <v>103</v>
      </c>
      <c r="B21" s="201">
        <v>9185</v>
      </c>
      <c r="C21" s="187" t="s">
        <v>195</v>
      </c>
      <c r="D21" s="187" t="s">
        <v>105</v>
      </c>
      <c r="E21" s="187" t="s">
        <v>192</v>
      </c>
      <c r="F21" s="187" t="s">
        <v>189</v>
      </c>
      <c r="G21" s="188">
        <v>42766</v>
      </c>
      <c r="H21" s="188">
        <v>42766</v>
      </c>
      <c r="I21" s="191">
        <v>0</v>
      </c>
      <c r="J21" s="188">
        <v>42766</v>
      </c>
      <c r="K21" s="191">
        <v>0</v>
      </c>
      <c r="L21" s="200">
        <v>42767</v>
      </c>
      <c r="M21" s="191">
        <v>1</v>
      </c>
      <c r="N21" s="187" t="s">
        <v>52</v>
      </c>
      <c r="O21" s="191" t="s">
        <v>52</v>
      </c>
      <c r="P21" s="187" t="s">
        <v>111</v>
      </c>
      <c r="Q21" s="191">
        <v>0</v>
      </c>
      <c r="R21" s="187"/>
      <c r="S21" s="187" t="s">
        <v>198</v>
      </c>
      <c r="T21" s="18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workbookViewId="0">
      <selection activeCell="F1" sqref="F1"/>
    </sheetView>
  </sheetViews>
  <sheetFormatPr defaultColWidth="18.28515625" defaultRowHeight="15" x14ac:dyDescent="0.25"/>
  <cols>
    <col min="1" max="1" width="11.140625" customWidth="1"/>
    <col min="2" max="2" width="13.5703125" bestFit="1" customWidth="1"/>
    <col min="3" max="3" width="17.42578125" bestFit="1" customWidth="1"/>
    <col min="4" max="4" width="12.140625" bestFit="1" customWidth="1"/>
    <col min="5" max="5" width="15.28515625" bestFit="1" customWidth="1"/>
    <col min="6" max="6" width="12.7109375" bestFit="1" customWidth="1"/>
    <col min="7" max="7" width="17.42578125" bestFit="1" customWidth="1"/>
    <col min="8" max="8" width="14.85546875" bestFit="1" customWidth="1"/>
    <col min="9" max="9" width="18" bestFit="1" customWidth="1"/>
    <col min="10" max="10" width="13.85546875" bestFit="1" customWidth="1"/>
    <col min="11" max="11" width="18" bestFit="1" customWidth="1"/>
    <col min="12" max="12" width="17.42578125" bestFit="1" customWidth="1"/>
    <col min="13" max="13" width="17" bestFit="1" customWidth="1"/>
    <col min="14" max="14" width="16.140625" bestFit="1" customWidth="1"/>
    <col min="15" max="15" width="18.140625" bestFit="1" customWidth="1"/>
    <col min="16" max="16" width="18.7109375" bestFit="1" customWidth="1"/>
    <col min="17" max="17" width="16.140625" bestFit="1" customWidth="1"/>
    <col min="18" max="18" width="18" bestFit="1" customWidth="1"/>
    <col min="19" max="19" width="8.5703125" bestFit="1" customWidth="1"/>
    <col min="20" max="20" width="11.42578125" bestFit="1" customWidth="1"/>
  </cols>
  <sheetData>
    <row r="1" spans="1:20" x14ac:dyDescent="0.25">
      <c r="A1" s="1" t="s">
        <v>207</v>
      </c>
      <c r="I1" s="184"/>
      <c r="K1" s="184"/>
    </row>
    <row r="2" spans="1:20" s="185" customFormat="1" ht="54" customHeight="1" x14ac:dyDescent="0.25">
      <c r="A2" s="192" t="s">
        <v>47</v>
      </c>
      <c r="B2" s="193" t="s">
        <v>85</v>
      </c>
      <c r="C2" s="192" t="s">
        <v>87</v>
      </c>
      <c r="D2" s="192" t="s">
        <v>88</v>
      </c>
      <c r="E2" s="192" t="s">
        <v>49</v>
      </c>
      <c r="F2" s="194" t="s">
        <v>89</v>
      </c>
      <c r="G2" s="195" t="s">
        <v>90</v>
      </c>
      <c r="H2" s="196" t="s">
        <v>91</v>
      </c>
      <c r="I2" s="197" t="s">
        <v>92</v>
      </c>
      <c r="J2" s="196" t="s">
        <v>93</v>
      </c>
      <c r="K2" s="197" t="s">
        <v>94</v>
      </c>
      <c r="L2" s="196" t="s">
        <v>95</v>
      </c>
      <c r="M2" s="197" t="s">
        <v>96</v>
      </c>
      <c r="N2" s="195" t="s">
        <v>97</v>
      </c>
      <c r="O2" s="197" t="s">
        <v>98</v>
      </c>
      <c r="P2" s="194" t="s">
        <v>99</v>
      </c>
      <c r="Q2" s="197" t="s">
        <v>100</v>
      </c>
      <c r="R2" s="194" t="s">
        <v>101</v>
      </c>
      <c r="S2" s="198" t="s">
        <v>102</v>
      </c>
      <c r="T2" s="199" t="s">
        <v>50</v>
      </c>
    </row>
    <row r="3" spans="1:20" x14ac:dyDescent="0.25">
      <c r="A3" s="187" t="s">
        <v>103</v>
      </c>
      <c r="B3" s="191">
        <v>8730</v>
      </c>
      <c r="C3" s="187" t="s">
        <v>195</v>
      </c>
      <c r="D3" s="187" t="s">
        <v>105</v>
      </c>
      <c r="E3" s="187" t="s">
        <v>191</v>
      </c>
      <c r="F3" s="187" t="s">
        <v>189</v>
      </c>
      <c r="G3" s="188">
        <v>42711</v>
      </c>
      <c r="H3" s="188">
        <v>42711</v>
      </c>
      <c r="I3" s="191">
        <v>0</v>
      </c>
      <c r="J3" s="188">
        <v>42711</v>
      </c>
      <c r="K3" s="191">
        <v>0</v>
      </c>
      <c r="L3" s="187" t="s">
        <v>52</v>
      </c>
      <c r="M3" s="191" t="s">
        <v>52</v>
      </c>
      <c r="N3" s="188">
        <v>42739</v>
      </c>
      <c r="O3" s="191">
        <v>28</v>
      </c>
      <c r="P3" s="187" t="s">
        <v>111</v>
      </c>
      <c r="Q3" s="191" t="s">
        <v>52</v>
      </c>
      <c r="R3" s="187"/>
      <c r="S3" s="187" t="s">
        <v>53</v>
      </c>
      <c r="T3" s="187"/>
    </row>
    <row r="4" spans="1:20" x14ac:dyDescent="0.25">
      <c r="A4" s="187" t="s">
        <v>103</v>
      </c>
      <c r="B4" s="191">
        <v>8753</v>
      </c>
      <c r="C4" s="187" t="s">
        <v>195</v>
      </c>
      <c r="D4" s="187" t="s">
        <v>105</v>
      </c>
      <c r="E4" s="187" t="s">
        <v>188</v>
      </c>
      <c r="F4" s="187" t="s">
        <v>189</v>
      </c>
      <c r="G4" s="188">
        <v>42717</v>
      </c>
      <c r="H4" s="188">
        <v>42717</v>
      </c>
      <c r="I4" s="191">
        <v>0</v>
      </c>
      <c r="J4" s="188">
        <v>42717</v>
      </c>
      <c r="K4" s="191">
        <v>0</v>
      </c>
      <c r="L4" s="187" t="s">
        <v>52</v>
      </c>
      <c r="M4" s="191" t="s">
        <v>52</v>
      </c>
      <c r="N4" s="188">
        <v>42739</v>
      </c>
      <c r="O4" s="191">
        <v>22</v>
      </c>
      <c r="P4" s="187" t="s">
        <v>111</v>
      </c>
      <c r="Q4" s="191" t="s">
        <v>52</v>
      </c>
      <c r="R4" s="187"/>
      <c r="S4" s="187" t="s">
        <v>53</v>
      </c>
      <c r="T4" s="187"/>
    </row>
    <row r="5" spans="1:20" x14ac:dyDescent="0.25">
      <c r="A5" s="187" t="s">
        <v>103</v>
      </c>
      <c r="B5" s="191">
        <v>8761</v>
      </c>
      <c r="C5" s="187" t="s">
        <v>195</v>
      </c>
      <c r="D5" s="187" t="s">
        <v>122</v>
      </c>
      <c r="E5" s="187" t="s">
        <v>54</v>
      </c>
      <c r="F5" s="187" t="s">
        <v>189</v>
      </c>
      <c r="G5" s="188">
        <v>42719</v>
      </c>
      <c r="H5" s="188">
        <v>42719</v>
      </c>
      <c r="I5" s="191">
        <v>0</v>
      </c>
      <c r="J5" s="188">
        <v>42719</v>
      </c>
      <c r="K5" s="191">
        <v>0</v>
      </c>
      <c r="L5" s="200">
        <v>42740</v>
      </c>
      <c r="M5" s="191">
        <v>21</v>
      </c>
      <c r="N5" s="188">
        <v>42740</v>
      </c>
      <c r="O5" s="191">
        <v>21</v>
      </c>
      <c r="P5" s="187" t="s">
        <v>111</v>
      </c>
      <c r="Q5" s="191" t="s">
        <v>52</v>
      </c>
      <c r="R5" s="187"/>
      <c r="S5" s="187" t="s">
        <v>53</v>
      </c>
      <c r="T5" s="187"/>
    </row>
    <row r="6" spans="1:20" x14ac:dyDescent="0.25">
      <c r="A6" s="187" t="s">
        <v>103</v>
      </c>
      <c r="B6" s="191">
        <v>8769</v>
      </c>
      <c r="C6" s="187" t="s">
        <v>195</v>
      </c>
      <c r="D6" s="187" t="s">
        <v>125</v>
      </c>
      <c r="E6" s="187" t="s">
        <v>54</v>
      </c>
      <c r="F6" s="187" t="s">
        <v>189</v>
      </c>
      <c r="G6" s="188">
        <v>42720</v>
      </c>
      <c r="H6" s="188">
        <v>42720</v>
      </c>
      <c r="I6" s="191">
        <v>0</v>
      </c>
      <c r="J6" s="188">
        <v>42720</v>
      </c>
      <c r="K6" s="191">
        <v>0</v>
      </c>
      <c r="L6" s="187" t="s">
        <v>52</v>
      </c>
      <c r="M6" s="191" t="s">
        <v>52</v>
      </c>
      <c r="N6" s="188">
        <v>42738</v>
      </c>
      <c r="O6" s="191">
        <v>18</v>
      </c>
      <c r="P6" s="187" t="s">
        <v>111</v>
      </c>
      <c r="Q6" s="191" t="s">
        <v>52</v>
      </c>
      <c r="R6" s="187"/>
      <c r="S6" s="187" t="s">
        <v>53</v>
      </c>
      <c r="T6" s="187"/>
    </row>
    <row r="7" spans="1:20" x14ac:dyDescent="0.25">
      <c r="A7" s="187" t="s">
        <v>103</v>
      </c>
      <c r="B7" s="191">
        <v>8774</v>
      </c>
      <c r="C7" s="187" t="s">
        <v>195</v>
      </c>
      <c r="D7" s="187" t="s">
        <v>142</v>
      </c>
      <c r="E7" s="187" t="s">
        <v>192</v>
      </c>
      <c r="F7" s="187" t="s">
        <v>189</v>
      </c>
      <c r="G7" s="188">
        <v>42723</v>
      </c>
      <c r="H7" s="188">
        <v>42727</v>
      </c>
      <c r="I7" s="191">
        <v>4</v>
      </c>
      <c r="J7" s="188">
        <v>42727</v>
      </c>
      <c r="K7" s="191">
        <v>4</v>
      </c>
      <c r="L7" s="187" t="s">
        <v>52</v>
      </c>
      <c r="M7" s="191" t="s">
        <v>52</v>
      </c>
      <c r="N7" s="188">
        <v>42747</v>
      </c>
      <c r="O7" s="191">
        <v>24</v>
      </c>
      <c r="P7" s="187" t="s">
        <v>111</v>
      </c>
      <c r="Q7" s="191" t="s">
        <v>52</v>
      </c>
      <c r="R7" s="187"/>
      <c r="S7" s="187" t="s">
        <v>53</v>
      </c>
      <c r="T7" s="187"/>
    </row>
    <row r="8" spans="1:20" x14ac:dyDescent="0.25">
      <c r="A8" s="187" t="s">
        <v>103</v>
      </c>
      <c r="B8" s="191">
        <v>8776</v>
      </c>
      <c r="C8" s="187" t="s">
        <v>195</v>
      </c>
      <c r="D8" s="187" t="s">
        <v>105</v>
      </c>
      <c r="E8" s="187" t="s">
        <v>192</v>
      </c>
      <c r="F8" s="187" t="s">
        <v>189</v>
      </c>
      <c r="G8" s="188">
        <v>42723</v>
      </c>
      <c r="H8" s="188">
        <v>42723</v>
      </c>
      <c r="I8" s="191">
        <v>0</v>
      </c>
      <c r="J8" s="188">
        <v>42723</v>
      </c>
      <c r="K8" s="191">
        <v>0</v>
      </c>
      <c r="L8" s="187" t="s">
        <v>52</v>
      </c>
      <c r="M8" s="191" t="s">
        <v>52</v>
      </c>
      <c r="N8" s="188">
        <v>42744</v>
      </c>
      <c r="O8" s="191">
        <v>21</v>
      </c>
      <c r="P8" s="187" t="s">
        <v>111</v>
      </c>
      <c r="Q8" s="191" t="s">
        <v>52</v>
      </c>
      <c r="R8" s="187"/>
      <c r="S8" s="187" t="s">
        <v>53</v>
      </c>
      <c r="T8" s="187"/>
    </row>
    <row r="9" spans="1:20" x14ac:dyDescent="0.25">
      <c r="A9" s="187" t="s">
        <v>103</v>
      </c>
      <c r="B9" s="191">
        <v>8789</v>
      </c>
      <c r="C9" s="187" t="s">
        <v>195</v>
      </c>
      <c r="D9" s="187" t="s">
        <v>153</v>
      </c>
      <c r="E9" s="187" t="s">
        <v>192</v>
      </c>
      <c r="F9" s="187" t="s">
        <v>189</v>
      </c>
      <c r="G9" s="188">
        <v>42726</v>
      </c>
      <c r="H9" s="188">
        <v>42726</v>
      </c>
      <c r="I9" s="191">
        <v>0</v>
      </c>
      <c r="J9" s="188">
        <v>42726</v>
      </c>
      <c r="K9" s="191">
        <v>0</v>
      </c>
      <c r="L9" s="187" t="s">
        <v>52</v>
      </c>
      <c r="M9" s="191" t="s">
        <v>52</v>
      </c>
      <c r="N9" s="188">
        <v>42745</v>
      </c>
      <c r="O9" s="191">
        <v>19</v>
      </c>
      <c r="P9" s="187" t="s">
        <v>111</v>
      </c>
      <c r="Q9" s="191" t="s">
        <v>52</v>
      </c>
      <c r="R9" s="187"/>
      <c r="S9" s="187" t="s">
        <v>53</v>
      </c>
      <c r="T9" s="187"/>
    </row>
    <row r="10" spans="1:20" x14ac:dyDescent="0.25">
      <c r="A10" s="187" t="s">
        <v>103</v>
      </c>
      <c r="B10" s="201">
        <v>9134</v>
      </c>
      <c r="C10" s="187" t="s">
        <v>195</v>
      </c>
      <c r="D10" s="187" t="s">
        <v>105</v>
      </c>
      <c r="E10" s="187" t="s">
        <v>188</v>
      </c>
      <c r="F10" s="187" t="s">
        <v>189</v>
      </c>
      <c r="G10" s="188">
        <v>42747</v>
      </c>
      <c r="H10" s="188">
        <v>42747</v>
      </c>
      <c r="I10" s="191">
        <v>0</v>
      </c>
      <c r="J10" s="188">
        <v>42747</v>
      </c>
      <c r="K10" s="191">
        <v>0</v>
      </c>
      <c r="L10" s="187" t="s">
        <v>52</v>
      </c>
      <c r="M10" s="191" t="s">
        <v>52</v>
      </c>
      <c r="N10" s="187" t="s">
        <v>52</v>
      </c>
      <c r="O10" s="191" t="s">
        <v>52</v>
      </c>
      <c r="P10" s="187" t="s">
        <v>111</v>
      </c>
      <c r="Q10" s="191">
        <v>19</v>
      </c>
      <c r="R10" s="187"/>
      <c r="S10" s="187" t="s">
        <v>53</v>
      </c>
      <c r="T10" s="187"/>
    </row>
    <row r="11" spans="1:20" x14ac:dyDescent="0.25">
      <c r="A11" s="187" t="s">
        <v>103</v>
      </c>
      <c r="B11" s="201">
        <v>9141</v>
      </c>
      <c r="C11" s="187" t="s">
        <v>195</v>
      </c>
      <c r="D11" s="187" t="s">
        <v>130</v>
      </c>
      <c r="E11" s="187" t="s">
        <v>192</v>
      </c>
      <c r="F11" s="187" t="s">
        <v>189</v>
      </c>
      <c r="G11" s="188">
        <v>42748</v>
      </c>
      <c r="H11" s="188">
        <v>42748</v>
      </c>
      <c r="I11" s="191">
        <v>0</v>
      </c>
      <c r="J11" s="188">
        <v>42748</v>
      </c>
      <c r="K11" s="191">
        <v>0</v>
      </c>
      <c r="L11" s="187" t="s">
        <v>52</v>
      </c>
      <c r="M11" s="191" t="s">
        <v>52</v>
      </c>
      <c r="N11" s="188">
        <v>42761</v>
      </c>
      <c r="O11" s="191">
        <v>13</v>
      </c>
      <c r="P11" s="187" t="s">
        <v>111</v>
      </c>
      <c r="Q11" s="191" t="s">
        <v>52</v>
      </c>
      <c r="R11" s="187"/>
      <c r="S11" s="187" t="s">
        <v>53</v>
      </c>
      <c r="T11" s="187"/>
    </row>
    <row r="12" spans="1:20" x14ac:dyDescent="0.25">
      <c r="A12" s="187" t="s">
        <v>103</v>
      </c>
      <c r="B12" s="201">
        <v>9147</v>
      </c>
      <c r="C12" s="187" t="s">
        <v>195</v>
      </c>
      <c r="D12" s="187" t="s">
        <v>116</v>
      </c>
      <c r="E12" s="187" t="s">
        <v>54</v>
      </c>
      <c r="F12" s="187" t="s">
        <v>189</v>
      </c>
      <c r="G12" s="188">
        <v>42753</v>
      </c>
      <c r="H12" s="188">
        <v>42753</v>
      </c>
      <c r="I12" s="191">
        <v>0</v>
      </c>
      <c r="J12" s="188">
        <v>42753</v>
      </c>
      <c r="K12" s="191">
        <v>0</v>
      </c>
      <c r="L12" s="200">
        <v>42753</v>
      </c>
      <c r="M12" s="191">
        <v>0</v>
      </c>
      <c r="N12" s="188">
        <v>42753</v>
      </c>
      <c r="O12" s="191">
        <v>0</v>
      </c>
      <c r="P12" s="187" t="s">
        <v>111</v>
      </c>
      <c r="Q12" s="191" t="s">
        <v>52</v>
      </c>
      <c r="R12" s="187"/>
      <c r="S12" s="187" t="s">
        <v>53</v>
      </c>
      <c r="T12" s="187"/>
    </row>
    <row r="13" spans="1:20" x14ac:dyDescent="0.25">
      <c r="A13" s="187" t="s">
        <v>103</v>
      </c>
      <c r="B13" s="201">
        <v>9171</v>
      </c>
      <c r="C13" s="187" t="s">
        <v>195</v>
      </c>
      <c r="D13" s="187" t="s">
        <v>130</v>
      </c>
      <c r="E13" s="187" t="s">
        <v>54</v>
      </c>
      <c r="F13" s="187" t="s">
        <v>189</v>
      </c>
      <c r="G13" s="188">
        <v>42760</v>
      </c>
      <c r="H13" s="188">
        <v>42760</v>
      </c>
      <c r="I13" s="191">
        <v>0</v>
      </c>
      <c r="J13" s="188">
        <v>42760</v>
      </c>
      <c r="K13" s="191">
        <v>0</v>
      </c>
      <c r="L13" s="187" t="s">
        <v>52</v>
      </c>
      <c r="M13" s="191" t="s">
        <v>52</v>
      </c>
      <c r="N13" s="188">
        <v>42765</v>
      </c>
      <c r="O13" s="191">
        <v>5</v>
      </c>
      <c r="P13" s="187" t="s">
        <v>111</v>
      </c>
      <c r="Q13" s="191" t="s">
        <v>52</v>
      </c>
      <c r="R13" s="187"/>
      <c r="S13" s="187" t="s">
        <v>53</v>
      </c>
      <c r="T13" s="187"/>
    </row>
    <row r="14" spans="1:20" x14ac:dyDescent="0.25">
      <c r="A14" s="187" t="s">
        <v>103</v>
      </c>
      <c r="B14" s="201">
        <v>9174</v>
      </c>
      <c r="C14" s="187" t="s">
        <v>195</v>
      </c>
      <c r="D14" s="187" t="s">
        <v>105</v>
      </c>
      <c r="E14" s="187" t="s">
        <v>191</v>
      </c>
      <c r="F14" s="187" t="s">
        <v>189</v>
      </c>
      <c r="G14" s="188">
        <v>42761</v>
      </c>
      <c r="H14" s="188">
        <v>42761</v>
      </c>
      <c r="I14" s="191">
        <v>0</v>
      </c>
      <c r="J14" s="188">
        <v>42761</v>
      </c>
      <c r="K14" s="191">
        <v>0</v>
      </c>
      <c r="L14" s="200">
        <v>42761</v>
      </c>
      <c r="M14" s="191">
        <v>0</v>
      </c>
      <c r="N14" s="188">
        <v>42761</v>
      </c>
      <c r="O14" s="191">
        <v>0</v>
      </c>
      <c r="P14" s="187" t="s">
        <v>111</v>
      </c>
      <c r="Q14" s="191" t="s">
        <v>52</v>
      </c>
      <c r="R14" s="187"/>
      <c r="S14" s="187" t="s">
        <v>53</v>
      </c>
      <c r="T14" s="18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workbookViewId="0">
      <selection activeCell="E1" sqref="E1"/>
    </sheetView>
  </sheetViews>
  <sheetFormatPr defaultColWidth="114.140625" defaultRowHeight="15" x14ac:dyDescent="0.25"/>
  <cols>
    <col min="1" max="1" width="8.28515625" bestFit="1" customWidth="1"/>
    <col min="2" max="2" width="13.5703125" bestFit="1" customWidth="1"/>
    <col min="3" max="3" width="10.42578125" bestFit="1" customWidth="1"/>
    <col min="4" max="4" width="17.7109375" bestFit="1" customWidth="1"/>
    <col min="5" max="5" width="14.7109375" bestFit="1" customWidth="1"/>
    <col min="6" max="6" width="15.28515625" bestFit="1" customWidth="1"/>
    <col min="7" max="7" width="17.85546875" customWidth="1"/>
    <col min="8" max="8" width="17.42578125" bestFit="1" customWidth="1"/>
    <col min="9" max="9" width="19.5703125" bestFit="1" customWidth="1"/>
    <col min="10" max="10" width="22.42578125" customWidth="1"/>
    <col min="11" max="11" width="19.28515625" customWidth="1"/>
    <col min="12" max="12" width="18.42578125" customWidth="1"/>
    <col min="13" max="13" width="19.42578125" customWidth="1"/>
    <col min="14" max="14" width="21.140625" customWidth="1"/>
    <col min="15" max="15" width="16.140625" bestFit="1" customWidth="1"/>
    <col min="16" max="16" width="24.5703125" customWidth="1"/>
    <col min="17" max="17" width="36" customWidth="1"/>
    <col min="18" max="18" width="19.5703125" customWidth="1"/>
    <col min="19" max="19" width="20.85546875" customWidth="1"/>
    <col min="20" max="20" width="23.5703125" customWidth="1"/>
    <col min="21" max="21" width="48" customWidth="1"/>
  </cols>
  <sheetData>
    <row r="1" spans="1:21" ht="16.5" customHeight="1" x14ac:dyDescent="0.25">
      <c r="A1" s="1" t="s">
        <v>220</v>
      </c>
      <c r="B1" s="184"/>
      <c r="J1" s="184"/>
      <c r="L1" s="184"/>
      <c r="N1" s="184"/>
      <c r="P1" s="184"/>
      <c r="R1" s="184"/>
    </row>
    <row r="2" spans="1:21" ht="60" x14ac:dyDescent="0.25">
      <c r="A2" s="192" t="s">
        <v>47</v>
      </c>
      <c r="B2" s="193" t="s">
        <v>85</v>
      </c>
      <c r="C2" s="192" t="s">
        <v>48</v>
      </c>
      <c r="D2" s="192" t="s">
        <v>87</v>
      </c>
      <c r="E2" s="192" t="s">
        <v>88</v>
      </c>
      <c r="F2" s="192" t="s">
        <v>49</v>
      </c>
      <c r="G2" s="194" t="s">
        <v>89</v>
      </c>
      <c r="H2" s="195" t="s">
        <v>90</v>
      </c>
      <c r="I2" s="196" t="s">
        <v>91</v>
      </c>
      <c r="J2" s="197" t="s">
        <v>92</v>
      </c>
      <c r="K2" s="196" t="s">
        <v>93</v>
      </c>
      <c r="L2" s="197" t="s">
        <v>94</v>
      </c>
      <c r="M2" s="196" t="s">
        <v>95</v>
      </c>
      <c r="N2" s="197" t="s">
        <v>96</v>
      </c>
      <c r="O2" s="195" t="s">
        <v>97</v>
      </c>
      <c r="P2" s="197" t="s">
        <v>98</v>
      </c>
      <c r="Q2" s="194" t="s">
        <v>99</v>
      </c>
      <c r="R2" s="197" t="s">
        <v>100</v>
      </c>
      <c r="S2" s="194" t="s">
        <v>101</v>
      </c>
      <c r="T2" s="198" t="s">
        <v>102</v>
      </c>
      <c r="U2" s="186" t="s">
        <v>223</v>
      </c>
    </row>
    <row r="3" spans="1:21" x14ac:dyDescent="0.25">
      <c r="A3" s="214" t="s">
        <v>103</v>
      </c>
      <c r="B3" s="216">
        <v>8906</v>
      </c>
      <c r="C3" s="214" t="s">
        <v>81</v>
      </c>
      <c r="D3" s="214" t="s">
        <v>187</v>
      </c>
      <c r="E3" s="214" t="s">
        <v>113</v>
      </c>
      <c r="F3" s="214" t="s">
        <v>191</v>
      </c>
      <c r="G3" s="214" t="s">
        <v>189</v>
      </c>
      <c r="H3" s="215">
        <v>42746</v>
      </c>
      <c r="I3" s="215">
        <v>42747</v>
      </c>
      <c r="J3" s="210">
        <v>1</v>
      </c>
      <c r="K3" s="215">
        <v>42747</v>
      </c>
      <c r="L3" s="210">
        <v>1</v>
      </c>
      <c r="M3" s="215">
        <v>42767</v>
      </c>
      <c r="N3" s="210">
        <v>21</v>
      </c>
      <c r="O3" s="214" t="s">
        <v>52</v>
      </c>
      <c r="P3" s="210" t="s">
        <v>52</v>
      </c>
      <c r="Q3" s="214" t="s">
        <v>111</v>
      </c>
      <c r="R3" s="210">
        <v>20</v>
      </c>
      <c r="S3" s="214"/>
      <c r="T3" s="214" t="s">
        <v>190</v>
      </c>
      <c r="U3" s="234" t="s">
        <v>242</v>
      </c>
    </row>
    <row r="4" spans="1:21" x14ac:dyDescent="0.25">
      <c r="A4" s="214" t="s">
        <v>51</v>
      </c>
      <c r="B4" s="216">
        <v>9060</v>
      </c>
      <c r="C4" s="214" t="s">
        <v>46</v>
      </c>
      <c r="D4" s="214"/>
      <c r="E4" s="214" t="s">
        <v>60</v>
      </c>
      <c r="F4" s="214" t="s">
        <v>54</v>
      </c>
      <c r="G4" s="214" t="s">
        <v>55</v>
      </c>
      <c r="H4" s="215">
        <v>42746</v>
      </c>
      <c r="I4" s="215">
        <v>42747</v>
      </c>
      <c r="J4" s="210">
        <v>1</v>
      </c>
      <c r="K4" s="215">
        <v>42747</v>
      </c>
      <c r="L4" s="210">
        <v>1</v>
      </c>
      <c r="M4" s="210"/>
      <c r="N4" s="210"/>
      <c r="O4" s="214" t="s">
        <v>52</v>
      </c>
      <c r="P4" s="210" t="s">
        <v>52</v>
      </c>
      <c r="Q4" s="214"/>
      <c r="R4" s="210">
        <v>20</v>
      </c>
      <c r="S4" s="235" t="s">
        <v>67</v>
      </c>
      <c r="T4" s="214"/>
      <c r="U4" s="234" t="s">
        <v>224</v>
      </c>
    </row>
    <row r="5" spans="1:21" x14ac:dyDescent="0.25">
      <c r="A5" s="214" t="s">
        <v>103</v>
      </c>
      <c r="B5" s="216">
        <v>8886</v>
      </c>
      <c r="C5" s="214" t="s">
        <v>46</v>
      </c>
      <c r="D5" s="214" t="s">
        <v>104</v>
      </c>
      <c r="E5" s="214" t="s">
        <v>116</v>
      </c>
      <c r="F5" s="214" t="s">
        <v>54</v>
      </c>
      <c r="G5" s="214" t="s">
        <v>114</v>
      </c>
      <c r="H5" s="215">
        <v>42745</v>
      </c>
      <c r="I5" s="215">
        <v>42746</v>
      </c>
      <c r="J5" s="210">
        <v>1</v>
      </c>
      <c r="K5" s="215">
        <v>42746</v>
      </c>
      <c r="L5" s="210">
        <v>1</v>
      </c>
      <c r="M5" s="214" t="s">
        <v>107</v>
      </c>
      <c r="N5" s="210" t="s">
        <v>107</v>
      </c>
      <c r="O5" s="214" t="s">
        <v>52</v>
      </c>
      <c r="P5" s="210" t="s">
        <v>52</v>
      </c>
      <c r="Q5" s="214"/>
      <c r="R5" s="210">
        <v>21</v>
      </c>
      <c r="S5" s="214" t="s">
        <v>111</v>
      </c>
      <c r="T5" s="214" t="s">
        <v>117</v>
      </c>
      <c r="U5" s="236" t="s">
        <v>225</v>
      </c>
    </row>
    <row r="6" spans="1:21" x14ac:dyDescent="0.25">
      <c r="A6" s="214" t="s">
        <v>103</v>
      </c>
      <c r="B6" s="216">
        <v>8887</v>
      </c>
      <c r="C6" s="214" t="s">
        <v>46</v>
      </c>
      <c r="D6" s="214" t="s">
        <v>104</v>
      </c>
      <c r="E6" s="214" t="s">
        <v>116</v>
      </c>
      <c r="F6" s="214" t="s">
        <v>57</v>
      </c>
      <c r="G6" s="214" t="s">
        <v>114</v>
      </c>
      <c r="H6" s="215">
        <v>42745</v>
      </c>
      <c r="I6" s="215">
        <v>42745</v>
      </c>
      <c r="J6" s="210">
        <v>0</v>
      </c>
      <c r="K6" s="215">
        <v>42745</v>
      </c>
      <c r="L6" s="210">
        <v>0</v>
      </c>
      <c r="M6" s="214" t="s">
        <v>107</v>
      </c>
      <c r="N6" s="210" t="s">
        <v>107</v>
      </c>
      <c r="O6" s="214" t="s">
        <v>52</v>
      </c>
      <c r="P6" s="210" t="s">
        <v>52</v>
      </c>
      <c r="Q6" s="214"/>
      <c r="R6" s="210">
        <v>21</v>
      </c>
      <c r="S6" s="214" t="s">
        <v>111</v>
      </c>
      <c r="T6" s="214" t="s">
        <v>117</v>
      </c>
      <c r="U6" s="236" t="s">
        <v>226</v>
      </c>
    </row>
    <row r="7" spans="1:21" x14ac:dyDescent="0.25">
      <c r="A7" s="214" t="s">
        <v>103</v>
      </c>
      <c r="B7" s="216">
        <v>8877</v>
      </c>
      <c r="C7" s="214" t="s">
        <v>46</v>
      </c>
      <c r="D7" s="214" t="s">
        <v>104</v>
      </c>
      <c r="E7" s="214" t="s">
        <v>142</v>
      </c>
      <c r="F7" s="214" t="s">
        <v>54</v>
      </c>
      <c r="G7" s="214" t="s">
        <v>106</v>
      </c>
      <c r="H7" s="215">
        <v>42744</v>
      </c>
      <c r="I7" s="215">
        <v>42744</v>
      </c>
      <c r="J7" s="210">
        <v>0</v>
      </c>
      <c r="K7" s="215">
        <v>42744</v>
      </c>
      <c r="L7" s="210">
        <v>0</v>
      </c>
      <c r="M7" s="214" t="s">
        <v>107</v>
      </c>
      <c r="N7" s="210" t="s">
        <v>107</v>
      </c>
      <c r="O7" s="214" t="s">
        <v>52</v>
      </c>
      <c r="P7" s="210" t="s">
        <v>52</v>
      </c>
      <c r="Q7" s="214" t="s">
        <v>111</v>
      </c>
      <c r="R7" s="210">
        <v>22</v>
      </c>
      <c r="S7" s="214"/>
      <c r="T7" s="214" t="s">
        <v>144</v>
      </c>
      <c r="U7" s="236" t="s">
        <v>227</v>
      </c>
    </row>
    <row r="8" spans="1:21" ht="30" x14ac:dyDescent="0.25">
      <c r="A8" s="214" t="s">
        <v>103</v>
      </c>
      <c r="B8" s="216">
        <v>8878</v>
      </c>
      <c r="C8" s="214" t="s">
        <v>46</v>
      </c>
      <c r="D8" s="214" t="s">
        <v>104</v>
      </c>
      <c r="E8" s="214" t="s">
        <v>135</v>
      </c>
      <c r="F8" s="214" t="s">
        <v>54</v>
      </c>
      <c r="G8" s="214" t="s">
        <v>114</v>
      </c>
      <c r="H8" s="215">
        <v>42744</v>
      </c>
      <c r="I8" s="215">
        <v>42746</v>
      </c>
      <c r="J8" s="210">
        <v>2</v>
      </c>
      <c r="K8" s="215">
        <v>42765</v>
      </c>
      <c r="L8" s="210">
        <v>21</v>
      </c>
      <c r="M8" s="214" t="s">
        <v>107</v>
      </c>
      <c r="N8" s="210" t="s">
        <v>107</v>
      </c>
      <c r="O8" s="214" t="s">
        <v>52</v>
      </c>
      <c r="P8" s="210" t="s">
        <v>52</v>
      </c>
      <c r="Q8" s="214"/>
      <c r="R8" s="210">
        <v>22</v>
      </c>
      <c r="S8" s="214" t="s">
        <v>111</v>
      </c>
      <c r="T8" s="214" t="s">
        <v>148</v>
      </c>
      <c r="U8" s="237" t="s">
        <v>248</v>
      </c>
    </row>
    <row r="9" spans="1:21" x14ac:dyDescent="0.25">
      <c r="A9" s="214" t="s">
        <v>103</v>
      </c>
      <c r="B9" s="216">
        <v>8867</v>
      </c>
      <c r="C9" s="214" t="s">
        <v>46</v>
      </c>
      <c r="D9" s="214" t="s">
        <v>104</v>
      </c>
      <c r="E9" s="214" t="s">
        <v>116</v>
      </c>
      <c r="F9" s="214" t="s">
        <v>57</v>
      </c>
      <c r="G9" s="214" t="s">
        <v>114</v>
      </c>
      <c r="H9" s="215">
        <v>42741</v>
      </c>
      <c r="I9" s="215">
        <v>42741</v>
      </c>
      <c r="J9" s="210">
        <v>0</v>
      </c>
      <c r="K9" s="215">
        <v>42741</v>
      </c>
      <c r="L9" s="210">
        <v>0</v>
      </c>
      <c r="M9" s="214" t="s">
        <v>107</v>
      </c>
      <c r="N9" s="210" t="s">
        <v>107</v>
      </c>
      <c r="O9" s="214" t="s">
        <v>52</v>
      </c>
      <c r="P9" s="210" t="s">
        <v>52</v>
      </c>
      <c r="Q9" s="214"/>
      <c r="R9" s="210">
        <v>25</v>
      </c>
      <c r="S9" s="214" t="s">
        <v>111</v>
      </c>
      <c r="T9" s="214" t="s">
        <v>117</v>
      </c>
      <c r="U9" s="238" t="s">
        <v>228</v>
      </c>
    </row>
    <row r="10" spans="1:21" ht="30" x14ac:dyDescent="0.25">
      <c r="A10" s="214" t="s">
        <v>103</v>
      </c>
      <c r="B10" s="216">
        <v>8897</v>
      </c>
      <c r="C10" s="214" t="s">
        <v>46</v>
      </c>
      <c r="D10" s="214" t="s">
        <v>104</v>
      </c>
      <c r="E10" s="214" t="s">
        <v>105</v>
      </c>
      <c r="F10" s="214" t="s">
        <v>54</v>
      </c>
      <c r="G10" s="214" t="s">
        <v>114</v>
      </c>
      <c r="H10" s="215">
        <v>42746</v>
      </c>
      <c r="I10" s="215">
        <v>42746</v>
      </c>
      <c r="J10" s="210">
        <v>0</v>
      </c>
      <c r="K10" s="215">
        <v>42746</v>
      </c>
      <c r="L10" s="210">
        <v>0</v>
      </c>
      <c r="M10" s="214" t="s">
        <v>107</v>
      </c>
      <c r="N10" s="210" t="s">
        <v>107</v>
      </c>
      <c r="O10" s="214" t="s">
        <v>52</v>
      </c>
      <c r="P10" s="210" t="s">
        <v>52</v>
      </c>
      <c r="Q10" s="214"/>
      <c r="R10" s="210">
        <v>20</v>
      </c>
      <c r="S10" s="214" t="s">
        <v>111</v>
      </c>
      <c r="T10" s="214" t="s">
        <v>118</v>
      </c>
      <c r="U10" s="234" t="s">
        <v>229</v>
      </c>
    </row>
    <row r="11" spans="1:21" x14ac:dyDescent="0.25">
      <c r="A11" s="214" t="s">
        <v>103</v>
      </c>
      <c r="B11" s="216">
        <v>8852</v>
      </c>
      <c r="C11" s="214" t="s">
        <v>46</v>
      </c>
      <c r="D11" s="214" t="s">
        <v>104</v>
      </c>
      <c r="E11" s="214" t="s">
        <v>113</v>
      </c>
      <c r="F11" s="214" t="s">
        <v>54</v>
      </c>
      <c r="G11" s="214" t="s">
        <v>114</v>
      </c>
      <c r="H11" s="215">
        <v>42739</v>
      </c>
      <c r="I11" s="215">
        <v>42739</v>
      </c>
      <c r="J11" s="210">
        <v>0</v>
      </c>
      <c r="K11" s="215">
        <v>42740</v>
      </c>
      <c r="L11" s="210">
        <v>1</v>
      </c>
      <c r="M11" s="214" t="s">
        <v>107</v>
      </c>
      <c r="N11" s="210" t="s">
        <v>107</v>
      </c>
      <c r="O11" s="214" t="s">
        <v>52</v>
      </c>
      <c r="P11" s="210" t="s">
        <v>52</v>
      </c>
      <c r="Q11" s="214"/>
      <c r="R11" s="210">
        <v>27</v>
      </c>
      <c r="S11" s="214" t="s">
        <v>111</v>
      </c>
      <c r="T11" s="214" t="s">
        <v>128</v>
      </c>
      <c r="U11" s="234" t="s">
        <v>230</v>
      </c>
    </row>
    <row r="12" spans="1:21" x14ac:dyDescent="0.25">
      <c r="A12" s="214" t="s">
        <v>103</v>
      </c>
      <c r="B12" s="216">
        <v>8853</v>
      </c>
      <c r="C12" s="214" t="s">
        <v>46</v>
      </c>
      <c r="D12" s="214" t="s">
        <v>104</v>
      </c>
      <c r="E12" s="214" t="s">
        <v>116</v>
      </c>
      <c r="F12" s="214" t="s">
        <v>57</v>
      </c>
      <c r="G12" s="214" t="s">
        <v>114</v>
      </c>
      <c r="H12" s="215">
        <v>42739</v>
      </c>
      <c r="I12" s="215">
        <v>42739</v>
      </c>
      <c r="J12" s="210">
        <v>0</v>
      </c>
      <c r="K12" s="215">
        <v>42739</v>
      </c>
      <c r="L12" s="210">
        <v>0</v>
      </c>
      <c r="M12" s="214" t="s">
        <v>107</v>
      </c>
      <c r="N12" s="210" t="s">
        <v>107</v>
      </c>
      <c r="O12" s="214" t="s">
        <v>52</v>
      </c>
      <c r="P12" s="210" t="s">
        <v>52</v>
      </c>
      <c r="Q12" s="214"/>
      <c r="R12" s="210">
        <v>27</v>
      </c>
      <c r="S12" s="214" t="s">
        <v>111</v>
      </c>
      <c r="T12" s="214" t="s">
        <v>117</v>
      </c>
      <c r="U12" s="234" t="s">
        <v>231</v>
      </c>
    </row>
    <row r="13" spans="1:21" ht="90" x14ac:dyDescent="0.25">
      <c r="A13" s="214" t="s">
        <v>103</v>
      </c>
      <c r="B13" s="216">
        <v>8861</v>
      </c>
      <c r="C13" s="214" t="s">
        <v>46</v>
      </c>
      <c r="D13" s="214" t="s">
        <v>104</v>
      </c>
      <c r="E13" s="214" t="s">
        <v>173</v>
      </c>
      <c r="F13" s="214" t="s">
        <v>54</v>
      </c>
      <c r="G13" s="214" t="s">
        <v>114</v>
      </c>
      <c r="H13" s="215">
        <v>42740</v>
      </c>
      <c r="I13" s="215">
        <v>42740</v>
      </c>
      <c r="J13" s="210">
        <v>0</v>
      </c>
      <c r="K13" s="215">
        <v>42740</v>
      </c>
      <c r="L13" s="210">
        <v>0</v>
      </c>
      <c r="M13" s="214" t="s">
        <v>107</v>
      </c>
      <c r="N13" s="210" t="s">
        <v>107</v>
      </c>
      <c r="O13" s="214" t="s">
        <v>52</v>
      </c>
      <c r="P13" s="210" t="s">
        <v>52</v>
      </c>
      <c r="Q13" s="214"/>
      <c r="R13" s="210">
        <v>26</v>
      </c>
      <c r="S13" s="214" t="s">
        <v>177</v>
      </c>
      <c r="T13" s="214" t="s">
        <v>174</v>
      </c>
      <c r="U13" s="234" t="s">
        <v>232</v>
      </c>
    </row>
    <row r="14" spans="1:21" ht="30" x14ac:dyDescent="0.25">
      <c r="A14" s="214" t="s">
        <v>103</v>
      </c>
      <c r="B14" s="216">
        <v>8862</v>
      </c>
      <c r="C14" s="214" t="s">
        <v>46</v>
      </c>
      <c r="D14" s="214" t="s">
        <v>104</v>
      </c>
      <c r="E14" s="214" t="s">
        <v>173</v>
      </c>
      <c r="F14" s="214" t="s">
        <v>54</v>
      </c>
      <c r="G14" s="214" t="s">
        <v>114</v>
      </c>
      <c r="H14" s="215">
        <v>42740</v>
      </c>
      <c r="I14" s="215">
        <v>42740</v>
      </c>
      <c r="J14" s="210">
        <v>0</v>
      </c>
      <c r="K14" s="215">
        <v>42744</v>
      </c>
      <c r="L14" s="210">
        <v>4</v>
      </c>
      <c r="M14" s="214" t="s">
        <v>107</v>
      </c>
      <c r="N14" s="210" t="s">
        <v>107</v>
      </c>
      <c r="O14" s="214" t="s">
        <v>52</v>
      </c>
      <c r="P14" s="210" t="s">
        <v>52</v>
      </c>
      <c r="Q14" s="214"/>
      <c r="R14" s="210">
        <v>26</v>
      </c>
      <c r="S14" s="214" t="s">
        <v>111</v>
      </c>
      <c r="T14" s="214" t="s">
        <v>174</v>
      </c>
      <c r="U14" s="234" t="s">
        <v>233</v>
      </c>
    </row>
    <row r="15" spans="1:21" ht="30" x14ac:dyDescent="0.25">
      <c r="A15" s="214" t="s">
        <v>103</v>
      </c>
      <c r="B15" s="210">
        <v>8591</v>
      </c>
      <c r="C15" s="214" t="s">
        <v>46</v>
      </c>
      <c r="D15" s="214" t="s">
        <v>104</v>
      </c>
      <c r="E15" s="214" t="s">
        <v>105</v>
      </c>
      <c r="F15" s="214" t="s">
        <v>54</v>
      </c>
      <c r="G15" s="214" t="s">
        <v>114</v>
      </c>
      <c r="H15" s="215">
        <v>42724</v>
      </c>
      <c r="I15" s="215">
        <v>42724</v>
      </c>
      <c r="J15" s="210">
        <v>0</v>
      </c>
      <c r="K15" s="215">
        <v>42725</v>
      </c>
      <c r="L15" s="210">
        <v>1</v>
      </c>
      <c r="M15" s="214" t="s">
        <v>107</v>
      </c>
      <c r="N15" s="210" t="s">
        <v>107</v>
      </c>
      <c r="O15" s="214" t="s">
        <v>52</v>
      </c>
      <c r="P15" s="210" t="s">
        <v>52</v>
      </c>
      <c r="Q15" s="214"/>
      <c r="R15" s="210">
        <v>42</v>
      </c>
      <c r="S15" s="214" t="s">
        <v>111</v>
      </c>
      <c r="T15" s="214" t="s">
        <v>118</v>
      </c>
      <c r="U15" s="234" t="s">
        <v>234</v>
      </c>
    </row>
    <row r="16" spans="1:21" x14ac:dyDescent="0.25">
      <c r="A16" s="214" t="s">
        <v>103</v>
      </c>
      <c r="B16" s="210">
        <v>8770</v>
      </c>
      <c r="C16" s="214" t="s">
        <v>219</v>
      </c>
      <c r="D16" s="214" t="s">
        <v>195</v>
      </c>
      <c r="E16" s="214" t="s">
        <v>113</v>
      </c>
      <c r="F16" s="214" t="s">
        <v>188</v>
      </c>
      <c r="G16" s="214" t="s">
        <v>114</v>
      </c>
      <c r="H16" s="215">
        <v>42723</v>
      </c>
      <c r="I16" s="215">
        <v>42724</v>
      </c>
      <c r="J16" s="210">
        <v>1</v>
      </c>
      <c r="K16" s="215">
        <v>42724</v>
      </c>
      <c r="L16" s="210">
        <v>1</v>
      </c>
      <c r="M16" s="215" t="s">
        <v>52</v>
      </c>
      <c r="N16" s="210" t="s">
        <v>52</v>
      </c>
      <c r="O16" s="214" t="s">
        <v>52</v>
      </c>
      <c r="P16" s="210" t="s">
        <v>52</v>
      </c>
      <c r="Q16" s="214"/>
      <c r="R16" s="210">
        <v>43</v>
      </c>
      <c r="S16" s="214" t="s">
        <v>111</v>
      </c>
      <c r="T16" s="214">
        <v>0</v>
      </c>
      <c r="U16" s="234" t="s">
        <v>235</v>
      </c>
    </row>
    <row r="17" spans="1:21" x14ac:dyDescent="0.25">
      <c r="A17" s="214" t="s">
        <v>103</v>
      </c>
      <c r="B17" s="210">
        <v>8718</v>
      </c>
      <c r="C17" s="214" t="s">
        <v>219</v>
      </c>
      <c r="D17" s="214" t="s">
        <v>195</v>
      </c>
      <c r="E17" s="214" t="s">
        <v>113</v>
      </c>
      <c r="F17" s="214" t="s">
        <v>192</v>
      </c>
      <c r="G17" s="214" t="s">
        <v>114</v>
      </c>
      <c r="H17" s="215">
        <v>42710</v>
      </c>
      <c r="I17" s="215">
        <v>42711</v>
      </c>
      <c r="J17" s="210">
        <v>1</v>
      </c>
      <c r="K17" s="215">
        <v>42711</v>
      </c>
      <c r="L17" s="210">
        <v>1</v>
      </c>
      <c r="M17" s="215" t="s">
        <v>52</v>
      </c>
      <c r="N17" s="210" t="s">
        <v>52</v>
      </c>
      <c r="O17" s="214" t="s">
        <v>52</v>
      </c>
      <c r="P17" s="210" t="s">
        <v>52</v>
      </c>
      <c r="Q17" s="214"/>
      <c r="R17" s="210">
        <v>56</v>
      </c>
      <c r="S17" s="214" t="s">
        <v>111</v>
      </c>
      <c r="T17" s="214">
        <v>0</v>
      </c>
      <c r="U17" s="234" t="s">
        <v>236</v>
      </c>
    </row>
    <row r="18" spans="1:21" x14ac:dyDescent="0.25">
      <c r="A18" s="214" t="s">
        <v>103</v>
      </c>
      <c r="B18" s="210">
        <v>8754</v>
      </c>
      <c r="C18" s="214" t="s">
        <v>219</v>
      </c>
      <c r="D18" s="214" t="s">
        <v>195</v>
      </c>
      <c r="E18" s="214" t="s">
        <v>113</v>
      </c>
      <c r="F18" s="214" t="s">
        <v>188</v>
      </c>
      <c r="G18" s="214" t="s">
        <v>114</v>
      </c>
      <c r="H18" s="215">
        <v>42718</v>
      </c>
      <c r="I18" s="215">
        <v>42719</v>
      </c>
      <c r="J18" s="210">
        <v>1</v>
      </c>
      <c r="K18" s="215">
        <v>42719</v>
      </c>
      <c r="L18" s="210">
        <v>1</v>
      </c>
      <c r="M18" s="215" t="s">
        <v>52</v>
      </c>
      <c r="N18" s="210" t="s">
        <v>52</v>
      </c>
      <c r="O18" s="214" t="s">
        <v>52</v>
      </c>
      <c r="P18" s="210" t="s">
        <v>52</v>
      </c>
      <c r="Q18" s="214"/>
      <c r="R18" s="210">
        <v>48</v>
      </c>
      <c r="S18" s="214" t="s">
        <v>111</v>
      </c>
      <c r="T18" s="214">
        <v>0</v>
      </c>
      <c r="U18" s="234" t="s">
        <v>237</v>
      </c>
    </row>
    <row r="19" spans="1:21" x14ac:dyDescent="0.25">
      <c r="A19" s="214" t="s">
        <v>103</v>
      </c>
      <c r="B19" s="210">
        <v>8735</v>
      </c>
      <c r="C19" s="214" t="s">
        <v>219</v>
      </c>
      <c r="D19" s="214" t="s">
        <v>195</v>
      </c>
      <c r="E19" s="214" t="s">
        <v>113</v>
      </c>
      <c r="F19" s="214" t="s">
        <v>188</v>
      </c>
      <c r="G19" s="214" t="s">
        <v>114</v>
      </c>
      <c r="H19" s="215">
        <v>42712</v>
      </c>
      <c r="I19" s="215">
        <v>42713</v>
      </c>
      <c r="J19" s="210">
        <v>1</v>
      </c>
      <c r="K19" s="215">
        <v>42713</v>
      </c>
      <c r="L19" s="210">
        <v>1</v>
      </c>
      <c r="M19" s="215" t="s">
        <v>52</v>
      </c>
      <c r="N19" s="210" t="s">
        <v>52</v>
      </c>
      <c r="O19" s="214" t="s">
        <v>52</v>
      </c>
      <c r="P19" s="210" t="s">
        <v>52</v>
      </c>
      <c r="Q19" s="214"/>
      <c r="R19" s="210">
        <v>54</v>
      </c>
      <c r="S19" s="214" t="s">
        <v>111</v>
      </c>
      <c r="T19" s="214">
        <v>0</v>
      </c>
      <c r="U19" s="234" t="s">
        <v>238</v>
      </c>
    </row>
    <row r="20" spans="1:21" x14ac:dyDescent="0.25">
      <c r="A20" s="214" t="s">
        <v>103</v>
      </c>
      <c r="B20" s="210">
        <v>8736</v>
      </c>
      <c r="C20" s="214" t="s">
        <v>219</v>
      </c>
      <c r="D20" s="214" t="s">
        <v>195</v>
      </c>
      <c r="E20" s="214" t="s">
        <v>113</v>
      </c>
      <c r="F20" s="214" t="s">
        <v>191</v>
      </c>
      <c r="G20" s="214" t="s">
        <v>114</v>
      </c>
      <c r="H20" s="215">
        <v>42712</v>
      </c>
      <c r="I20" s="215">
        <v>42712</v>
      </c>
      <c r="J20" s="210">
        <v>0</v>
      </c>
      <c r="K20" s="215">
        <v>42712</v>
      </c>
      <c r="L20" s="210">
        <v>0</v>
      </c>
      <c r="M20" s="215" t="s">
        <v>52</v>
      </c>
      <c r="N20" s="210" t="s">
        <v>52</v>
      </c>
      <c r="O20" s="214" t="s">
        <v>52</v>
      </c>
      <c r="P20" s="210" t="s">
        <v>52</v>
      </c>
      <c r="Q20" s="214"/>
      <c r="R20" s="210">
        <v>54</v>
      </c>
      <c r="S20" s="214" t="s">
        <v>111</v>
      </c>
      <c r="T20" s="214">
        <v>0</v>
      </c>
      <c r="U20" s="234" t="s">
        <v>236</v>
      </c>
    </row>
    <row r="21" spans="1:21" x14ac:dyDescent="0.25">
      <c r="A21" s="214" t="s">
        <v>103</v>
      </c>
      <c r="B21" s="210">
        <v>8785</v>
      </c>
      <c r="C21" s="214" t="s">
        <v>219</v>
      </c>
      <c r="D21" s="214" t="s">
        <v>195</v>
      </c>
      <c r="E21" s="214" t="s">
        <v>113</v>
      </c>
      <c r="F21" s="214" t="s">
        <v>192</v>
      </c>
      <c r="G21" s="214" t="s">
        <v>114</v>
      </c>
      <c r="H21" s="215">
        <v>42726</v>
      </c>
      <c r="I21" s="215">
        <v>42727</v>
      </c>
      <c r="J21" s="210">
        <v>1</v>
      </c>
      <c r="K21" s="215">
        <v>42727</v>
      </c>
      <c r="L21" s="210">
        <v>1</v>
      </c>
      <c r="M21" s="215" t="s">
        <v>52</v>
      </c>
      <c r="N21" s="210" t="s">
        <v>52</v>
      </c>
      <c r="O21" s="214" t="s">
        <v>52</v>
      </c>
      <c r="P21" s="210" t="s">
        <v>52</v>
      </c>
      <c r="Q21" s="214"/>
      <c r="R21" s="210">
        <v>40</v>
      </c>
      <c r="S21" s="214" t="s">
        <v>111</v>
      </c>
      <c r="T21" s="214">
        <v>0</v>
      </c>
      <c r="U21" s="234" t="s">
        <v>239</v>
      </c>
    </row>
    <row r="22" spans="1:21" x14ac:dyDescent="0.25">
      <c r="A22" s="214" t="s">
        <v>103</v>
      </c>
      <c r="B22" s="210">
        <v>8773</v>
      </c>
      <c r="C22" s="214" t="s">
        <v>219</v>
      </c>
      <c r="D22" s="214" t="s">
        <v>195</v>
      </c>
      <c r="E22" s="214" t="s">
        <v>116</v>
      </c>
      <c r="F22" s="214" t="s">
        <v>192</v>
      </c>
      <c r="G22" s="214" t="s">
        <v>114</v>
      </c>
      <c r="H22" s="215">
        <v>42723</v>
      </c>
      <c r="I22" s="215">
        <v>42723</v>
      </c>
      <c r="J22" s="210">
        <v>0</v>
      </c>
      <c r="K22" s="215">
        <v>42723</v>
      </c>
      <c r="L22" s="210">
        <v>0</v>
      </c>
      <c r="M22" s="215" t="s">
        <v>52</v>
      </c>
      <c r="N22" s="210" t="s">
        <v>52</v>
      </c>
      <c r="O22" s="214" t="s">
        <v>52</v>
      </c>
      <c r="P22" s="210" t="s">
        <v>52</v>
      </c>
      <c r="Q22" s="214"/>
      <c r="R22" s="210">
        <v>43</v>
      </c>
      <c r="S22" s="214" t="s">
        <v>111</v>
      </c>
      <c r="T22" s="214">
        <v>0</v>
      </c>
      <c r="U22" s="234" t="s">
        <v>240</v>
      </c>
    </row>
    <row r="23" spans="1:21" x14ac:dyDescent="0.25">
      <c r="A23" s="214" t="s">
        <v>103</v>
      </c>
      <c r="B23" s="210">
        <v>8737</v>
      </c>
      <c r="C23" s="214" t="s">
        <v>219</v>
      </c>
      <c r="D23" s="214" t="s">
        <v>195</v>
      </c>
      <c r="E23" s="214" t="s">
        <v>113</v>
      </c>
      <c r="F23" s="214" t="s">
        <v>188</v>
      </c>
      <c r="G23" s="214" t="s">
        <v>114</v>
      </c>
      <c r="H23" s="215">
        <v>42712</v>
      </c>
      <c r="I23" s="215">
        <v>42716</v>
      </c>
      <c r="J23" s="210">
        <v>4</v>
      </c>
      <c r="K23" s="215">
        <v>42716</v>
      </c>
      <c r="L23" s="210">
        <v>4</v>
      </c>
      <c r="M23" s="215" t="s">
        <v>52</v>
      </c>
      <c r="N23" s="210" t="s">
        <v>52</v>
      </c>
      <c r="O23" s="214" t="s">
        <v>52</v>
      </c>
      <c r="P23" s="210" t="s">
        <v>52</v>
      </c>
      <c r="Q23" s="214"/>
      <c r="R23" s="210">
        <v>54</v>
      </c>
      <c r="S23" s="214" t="s">
        <v>111</v>
      </c>
      <c r="T23" s="214" t="s">
        <v>190</v>
      </c>
      <c r="U23" s="234" t="s">
        <v>238</v>
      </c>
    </row>
    <row r="24" spans="1:21" x14ac:dyDescent="0.25">
      <c r="A24" s="214" t="s">
        <v>103</v>
      </c>
      <c r="B24" s="210">
        <v>8745</v>
      </c>
      <c r="C24" s="214" t="s">
        <v>219</v>
      </c>
      <c r="D24" s="214" t="s">
        <v>195</v>
      </c>
      <c r="E24" s="214" t="s">
        <v>142</v>
      </c>
      <c r="F24" s="214" t="s">
        <v>54</v>
      </c>
      <c r="G24" s="214" t="s">
        <v>114</v>
      </c>
      <c r="H24" s="215">
        <v>42716</v>
      </c>
      <c r="I24" s="215">
        <v>42718</v>
      </c>
      <c r="J24" s="210">
        <v>2</v>
      </c>
      <c r="K24" s="215">
        <v>42718</v>
      </c>
      <c r="L24" s="210">
        <v>2</v>
      </c>
      <c r="M24" s="215" t="s">
        <v>52</v>
      </c>
      <c r="N24" s="210" t="s">
        <v>52</v>
      </c>
      <c r="O24" s="214" t="s">
        <v>52</v>
      </c>
      <c r="P24" s="210" t="s">
        <v>52</v>
      </c>
      <c r="Q24" s="214"/>
      <c r="R24" s="210">
        <v>50</v>
      </c>
      <c r="S24" s="214" t="s">
        <v>111</v>
      </c>
      <c r="T24" s="214">
        <v>0</v>
      </c>
      <c r="U24" s="234" t="s">
        <v>241</v>
      </c>
    </row>
    <row r="25" spans="1:21" x14ac:dyDescent="0.25">
      <c r="A25" s="214" t="s">
        <v>103</v>
      </c>
      <c r="B25" s="210">
        <v>8746</v>
      </c>
      <c r="C25" s="214" t="s">
        <v>219</v>
      </c>
      <c r="D25" s="214" t="s">
        <v>195</v>
      </c>
      <c r="E25" s="214" t="s">
        <v>113</v>
      </c>
      <c r="F25" s="214" t="s">
        <v>192</v>
      </c>
      <c r="G25" s="214" t="s">
        <v>114</v>
      </c>
      <c r="H25" s="215">
        <v>42716</v>
      </c>
      <c r="I25" s="215">
        <v>42716</v>
      </c>
      <c r="J25" s="210">
        <v>0</v>
      </c>
      <c r="K25" s="215">
        <v>42716</v>
      </c>
      <c r="L25" s="210">
        <v>0</v>
      </c>
      <c r="M25" s="215" t="s">
        <v>52</v>
      </c>
      <c r="N25" s="210" t="s">
        <v>52</v>
      </c>
      <c r="O25" s="214" t="s">
        <v>52</v>
      </c>
      <c r="P25" s="210" t="s">
        <v>52</v>
      </c>
      <c r="Q25" s="214"/>
      <c r="R25" s="210">
        <v>50</v>
      </c>
      <c r="S25" s="214" t="s">
        <v>111</v>
      </c>
      <c r="T25" s="214">
        <v>0</v>
      </c>
      <c r="U25" s="234" t="s">
        <v>241</v>
      </c>
    </row>
    <row r="26" spans="1:21" x14ac:dyDescent="0.25">
      <c r="A26" s="214" t="s">
        <v>103</v>
      </c>
      <c r="B26" s="210">
        <v>8724</v>
      </c>
      <c r="C26" s="214" t="s">
        <v>219</v>
      </c>
      <c r="D26" s="214" t="s">
        <v>195</v>
      </c>
      <c r="E26" s="214" t="s">
        <v>113</v>
      </c>
      <c r="F26" s="214" t="s">
        <v>192</v>
      </c>
      <c r="G26" s="214" t="s">
        <v>189</v>
      </c>
      <c r="H26" s="215">
        <v>42710</v>
      </c>
      <c r="I26" s="215">
        <v>42711</v>
      </c>
      <c r="J26" s="210">
        <v>1</v>
      </c>
      <c r="K26" s="215">
        <v>42711</v>
      </c>
      <c r="L26" s="210">
        <v>1</v>
      </c>
      <c r="M26" s="215">
        <v>42767</v>
      </c>
      <c r="N26" s="210">
        <v>57</v>
      </c>
      <c r="O26" s="214" t="s">
        <v>52</v>
      </c>
      <c r="P26" s="210" t="s">
        <v>52</v>
      </c>
      <c r="Q26" s="214" t="s">
        <v>111</v>
      </c>
      <c r="R26" s="210">
        <v>56</v>
      </c>
      <c r="S26" s="214"/>
      <c r="T26" s="214" t="s">
        <v>190</v>
      </c>
      <c r="U26" s="234" t="s">
        <v>242</v>
      </c>
    </row>
    <row r="27" spans="1:21" x14ac:dyDescent="0.25">
      <c r="A27" s="214" t="s">
        <v>103</v>
      </c>
      <c r="B27" s="210">
        <v>8738</v>
      </c>
      <c r="C27" s="214" t="s">
        <v>219</v>
      </c>
      <c r="D27" s="214" t="s">
        <v>195</v>
      </c>
      <c r="E27" s="214" t="s">
        <v>113</v>
      </c>
      <c r="F27" s="214" t="s">
        <v>192</v>
      </c>
      <c r="G27" s="214" t="s">
        <v>114</v>
      </c>
      <c r="H27" s="215">
        <v>42712</v>
      </c>
      <c r="I27" s="215">
        <v>42716</v>
      </c>
      <c r="J27" s="210">
        <v>4</v>
      </c>
      <c r="K27" s="215">
        <v>42716</v>
      </c>
      <c r="L27" s="210">
        <v>4</v>
      </c>
      <c r="M27" s="215" t="s">
        <v>52</v>
      </c>
      <c r="N27" s="210" t="s">
        <v>52</v>
      </c>
      <c r="O27" s="214" t="s">
        <v>52</v>
      </c>
      <c r="P27" s="210" t="s">
        <v>52</v>
      </c>
      <c r="Q27" s="214"/>
      <c r="R27" s="210">
        <v>54</v>
      </c>
      <c r="S27" s="214" t="s">
        <v>111</v>
      </c>
      <c r="T27" s="214">
        <v>0</v>
      </c>
      <c r="U27" s="234" t="s">
        <v>243</v>
      </c>
    </row>
    <row r="28" spans="1:21" x14ac:dyDescent="0.25">
      <c r="A28" s="214" t="s">
        <v>103</v>
      </c>
      <c r="B28" s="210">
        <v>8408</v>
      </c>
      <c r="C28" s="214" t="s">
        <v>219</v>
      </c>
      <c r="D28" s="214" t="s">
        <v>195</v>
      </c>
      <c r="E28" s="214" t="s">
        <v>135</v>
      </c>
      <c r="F28" s="214" t="s">
        <v>191</v>
      </c>
      <c r="G28" s="214" t="s">
        <v>114</v>
      </c>
      <c r="H28" s="215">
        <v>42704</v>
      </c>
      <c r="I28" s="215">
        <v>42705</v>
      </c>
      <c r="J28" s="210">
        <v>1</v>
      </c>
      <c r="K28" s="215">
        <v>42705</v>
      </c>
      <c r="L28" s="210">
        <v>1</v>
      </c>
      <c r="M28" s="215" t="s">
        <v>52</v>
      </c>
      <c r="N28" s="210" t="s">
        <v>52</v>
      </c>
      <c r="O28" s="214" t="s">
        <v>52</v>
      </c>
      <c r="P28" s="210" t="s">
        <v>52</v>
      </c>
      <c r="Q28" s="214"/>
      <c r="R28" s="210">
        <v>62</v>
      </c>
      <c r="S28" s="214" t="s">
        <v>111</v>
      </c>
      <c r="T28" s="214">
        <v>0</v>
      </c>
      <c r="U28" s="234" t="s">
        <v>240</v>
      </c>
    </row>
    <row r="29" spans="1:21" x14ac:dyDescent="0.25">
      <c r="A29" s="214" t="s">
        <v>103</v>
      </c>
      <c r="B29" s="210">
        <v>8767</v>
      </c>
      <c r="C29" s="214" t="s">
        <v>219</v>
      </c>
      <c r="D29" s="214" t="s">
        <v>195</v>
      </c>
      <c r="E29" s="214" t="s">
        <v>142</v>
      </c>
      <c r="F29" s="214" t="s">
        <v>54</v>
      </c>
      <c r="G29" s="214" t="s">
        <v>114</v>
      </c>
      <c r="H29" s="215">
        <v>42720</v>
      </c>
      <c r="I29" s="215">
        <v>42720</v>
      </c>
      <c r="J29" s="210">
        <v>0</v>
      </c>
      <c r="K29" s="215">
        <v>42720</v>
      </c>
      <c r="L29" s="210">
        <v>0</v>
      </c>
      <c r="M29" s="215" t="s">
        <v>52</v>
      </c>
      <c r="N29" s="210" t="s">
        <v>52</v>
      </c>
      <c r="O29" s="214" t="s">
        <v>52</v>
      </c>
      <c r="P29" s="210" t="s">
        <v>52</v>
      </c>
      <c r="Q29" s="214"/>
      <c r="R29" s="210">
        <v>46</v>
      </c>
      <c r="S29" s="214" t="s">
        <v>111</v>
      </c>
      <c r="T29" s="214">
        <v>0</v>
      </c>
      <c r="U29" s="234" t="s">
        <v>237</v>
      </c>
    </row>
    <row r="30" spans="1:21" x14ac:dyDescent="0.25">
      <c r="A30" s="214" t="s">
        <v>103</v>
      </c>
      <c r="B30" s="210">
        <v>8740</v>
      </c>
      <c r="C30" s="214" t="s">
        <v>219</v>
      </c>
      <c r="D30" s="214" t="s">
        <v>195</v>
      </c>
      <c r="E30" s="214" t="s">
        <v>105</v>
      </c>
      <c r="F30" s="214" t="s">
        <v>188</v>
      </c>
      <c r="G30" s="214" t="s">
        <v>114</v>
      </c>
      <c r="H30" s="215">
        <v>42712</v>
      </c>
      <c r="I30" s="215">
        <v>42712</v>
      </c>
      <c r="J30" s="210">
        <v>0</v>
      </c>
      <c r="K30" s="215">
        <v>42712</v>
      </c>
      <c r="L30" s="210">
        <v>0</v>
      </c>
      <c r="M30" s="215" t="s">
        <v>52</v>
      </c>
      <c r="N30" s="210" t="s">
        <v>52</v>
      </c>
      <c r="O30" s="214" t="s">
        <v>52</v>
      </c>
      <c r="P30" s="210" t="s">
        <v>52</v>
      </c>
      <c r="Q30" s="214"/>
      <c r="R30" s="210">
        <v>54</v>
      </c>
      <c r="S30" s="214" t="s">
        <v>111</v>
      </c>
      <c r="T30" s="214">
        <v>0</v>
      </c>
      <c r="U30" s="234" t="s">
        <v>244</v>
      </c>
    </row>
    <row r="31" spans="1:21" x14ac:dyDescent="0.25">
      <c r="A31" s="214" t="s">
        <v>103</v>
      </c>
      <c r="B31" s="210">
        <v>8784</v>
      </c>
      <c r="C31" s="214" t="s">
        <v>219</v>
      </c>
      <c r="D31" s="214" t="s">
        <v>195</v>
      </c>
      <c r="E31" s="214" t="s">
        <v>140</v>
      </c>
      <c r="F31" s="214" t="s">
        <v>188</v>
      </c>
      <c r="G31" s="214" t="s">
        <v>114</v>
      </c>
      <c r="H31" s="215">
        <v>42725</v>
      </c>
      <c r="I31" s="215">
        <v>42725</v>
      </c>
      <c r="J31" s="210">
        <v>0</v>
      </c>
      <c r="K31" s="215">
        <v>42725</v>
      </c>
      <c r="L31" s="210">
        <v>0</v>
      </c>
      <c r="M31" s="215" t="s">
        <v>52</v>
      </c>
      <c r="N31" s="210" t="s">
        <v>52</v>
      </c>
      <c r="O31" s="214" t="s">
        <v>52</v>
      </c>
      <c r="P31" s="210" t="s">
        <v>52</v>
      </c>
      <c r="Q31" s="214"/>
      <c r="R31" s="210">
        <v>41</v>
      </c>
      <c r="S31" s="214" t="s">
        <v>111</v>
      </c>
      <c r="T31" s="214">
        <v>0</v>
      </c>
      <c r="U31" s="234" t="s">
        <v>245</v>
      </c>
    </row>
    <row r="32" spans="1:21" x14ac:dyDescent="0.25">
      <c r="A32" s="214" t="s">
        <v>103</v>
      </c>
      <c r="B32" s="210">
        <v>8762</v>
      </c>
      <c r="C32" s="214" t="s">
        <v>219</v>
      </c>
      <c r="D32" s="214" t="s">
        <v>195</v>
      </c>
      <c r="E32" s="214" t="s">
        <v>200</v>
      </c>
      <c r="F32" s="214" t="s">
        <v>191</v>
      </c>
      <c r="G32" s="214" t="s">
        <v>114</v>
      </c>
      <c r="H32" s="215">
        <v>42719</v>
      </c>
      <c r="I32" s="215">
        <v>42720</v>
      </c>
      <c r="J32" s="210">
        <v>1</v>
      </c>
      <c r="K32" s="215">
        <v>42720</v>
      </c>
      <c r="L32" s="210">
        <v>1</v>
      </c>
      <c r="M32" s="215" t="s">
        <v>52</v>
      </c>
      <c r="N32" s="210" t="s">
        <v>52</v>
      </c>
      <c r="O32" s="214" t="s">
        <v>52</v>
      </c>
      <c r="P32" s="210" t="s">
        <v>52</v>
      </c>
      <c r="Q32" s="214"/>
      <c r="R32" s="210">
        <v>47</v>
      </c>
      <c r="S32" s="214" t="s">
        <v>111</v>
      </c>
      <c r="T32" s="214">
        <v>0</v>
      </c>
      <c r="U32" s="234" t="s">
        <v>246</v>
      </c>
    </row>
    <row r="33" spans="1:21" x14ac:dyDescent="0.25">
      <c r="A33" s="214" t="s">
        <v>103</v>
      </c>
      <c r="B33" s="210">
        <v>8787</v>
      </c>
      <c r="C33" s="214" t="s">
        <v>219</v>
      </c>
      <c r="D33" s="214" t="s">
        <v>195</v>
      </c>
      <c r="E33" s="214" t="s">
        <v>113</v>
      </c>
      <c r="F33" s="214" t="s">
        <v>54</v>
      </c>
      <c r="G33" s="214" t="s">
        <v>114</v>
      </c>
      <c r="H33" s="215">
        <v>42726</v>
      </c>
      <c r="I33" s="215">
        <v>42727</v>
      </c>
      <c r="J33" s="210">
        <v>1</v>
      </c>
      <c r="K33" s="215">
        <v>42727</v>
      </c>
      <c r="L33" s="210">
        <v>1</v>
      </c>
      <c r="M33" s="215" t="s">
        <v>52</v>
      </c>
      <c r="N33" s="210" t="s">
        <v>52</v>
      </c>
      <c r="O33" s="214" t="s">
        <v>52</v>
      </c>
      <c r="P33" s="210" t="s">
        <v>52</v>
      </c>
      <c r="Q33" s="214"/>
      <c r="R33" s="210">
        <v>40</v>
      </c>
      <c r="S33" s="214" t="s">
        <v>111</v>
      </c>
      <c r="T33" s="214">
        <v>0</v>
      </c>
      <c r="U33" s="234" t="s">
        <v>247</v>
      </c>
    </row>
    <row r="34" spans="1:21" x14ac:dyDescent="0.25">
      <c r="A34" s="214" t="s">
        <v>103</v>
      </c>
      <c r="B34" s="210">
        <v>8758</v>
      </c>
      <c r="C34" s="214" t="s">
        <v>219</v>
      </c>
      <c r="D34" s="214" t="s">
        <v>195</v>
      </c>
      <c r="E34" s="214" t="s">
        <v>113</v>
      </c>
      <c r="F34" s="214" t="s">
        <v>54</v>
      </c>
      <c r="G34" s="214" t="s">
        <v>114</v>
      </c>
      <c r="H34" s="215">
        <v>42718</v>
      </c>
      <c r="I34" s="215">
        <v>42719</v>
      </c>
      <c r="J34" s="210">
        <v>1</v>
      </c>
      <c r="K34" s="215">
        <v>42719</v>
      </c>
      <c r="L34" s="210">
        <v>1</v>
      </c>
      <c r="M34" s="215" t="s">
        <v>52</v>
      </c>
      <c r="N34" s="210" t="s">
        <v>52</v>
      </c>
      <c r="O34" s="214" t="s">
        <v>52</v>
      </c>
      <c r="P34" s="210" t="s">
        <v>52</v>
      </c>
      <c r="Q34" s="214"/>
      <c r="R34" s="210">
        <v>48</v>
      </c>
      <c r="S34" s="214" t="s">
        <v>111</v>
      </c>
      <c r="T34" s="214">
        <v>0</v>
      </c>
      <c r="U34" s="234" t="s">
        <v>241</v>
      </c>
    </row>
    <row r="35" spans="1:21" x14ac:dyDescent="0.25">
      <c r="A35" s="214" t="s">
        <v>103</v>
      </c>
      <c r="B35" s="210">
        <v>8733</v>
      </c>
      <c r="C35" s="214" t="s">
        <v>219</v>
      </c>
      <c r="D35" s="214" t="s">
        <v>195</v>
      </c>
      <c r="E35" s="214" t="s">
        <v>113</v>
      </c>
      <c r="F35" s="214" t="s">
        <v>192</v>
      </c>
      <c r="G35" s="214" t="s">
        <v>114</v>
      </c>
      <c r="H35" s="215">
        <v>42711</v>
      </c>
      <c r="I35" s="215">
        <v>42712</v>
      </c>
      <c r="J35" s="210">
        <v>1</v>
      </c>
      <c r="K35" s="215">
        <v>42712</v>
      </c>
      <c r="L35" s="210">
        <v>1</v>
      </c>
      <c r="M35" s="215" t="s">
        <v>52</v>
      </c>
      <c r="N35" s="210" t="s">
        <v>52</v>
      </c>
      <c r="O35" s="214" t="s">
        <v>52</v>
      </c>
      <c r="P35" s="210" t="s">
        <v>52</v>
      </c>
      <c r="Q35" s="214"/>
      <c r="R35" s="210">
        <v>55</v>
      </c>
      <c r="S35" s="214" t="s">
        <v>111</v>
      </c>
      <c r="T35" s="214">
        <v>0</v>
      </c>
      <c r="U35" s="234" t="s">
        <v>249</v>
      </c>
    </row>
    <row r="36" spans="1:21" x14ac:dyDescent="0.25">
      <c r="A36" s="214" t="s">
        <v>103</v>
      </c>
      <c r="B36" s="210">
        <v>8734</v>
      </c>
      <c r="C36" s="214" t="s">
        <v>219</v>
      </c>
      <c r="D36" s="214" t="s">
        <v>195</v>
      </c>
      <c r="E36" s="214" t="s">
        <v>113</v>
      </c>
      <c r="F36" s="214" t="s">
        <v>188</v>
      </c>
      <c r="G36" s="214" t="s">
        <v>114</v>
      </c>
      <c r="H36" s="215">
        <v>42711</v>
      </c>
      <c r="I36" s="215">
        <v>42712</v>
      </c>
      <c r="J36" s="210">
        <v>1</v>
      </c>
      <c r="K36" s="215">
        <v>42712</v>
      </c>
      <c r="L36" s="210">
        <v>1</v>
      </c>
      <c r="M36" s="215" t="s">
        <v>52</v>
      </c>
      <c r="N36" s="210" t="s">
        <v>52</v>
      </c>
      <c r="O36" s="214" t="s">
        <v>52</v>
      </c>
      <c r="P36" s="210" t="s">
        <v>52</v>
      </c>
      <c r="Q36" s="214"/>
      <c r="R36" s="210">
        <v>55</v>
      </c>
      <c r="S36" s="214" t="s">
        <v>111</v>
      </c>
      <c r="T36" s="214">
        <v>0</v>
      </c>
      <c r="U36" s="234" t="s">
        <v>238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Table </vt:lpstr>
      <vt:lpstr>ESH EVALS</vt:lpstr>
      <vt:lpstr>ESH INPAT</vt:lpstr>
      <vt:lpstr> EVALUATIONS</vt:lpstr>
      <vt:lpstr>ESH REST</vt:lpstr>
      <vt:lpstr>RESTORATIONS</vt:lpstr>
      <vt:lpstr>MAPLE LANE</vt:lpstr>
      <vt:lpstr>YAKIMA</vt:lpstr>
      <vt:lpstr>OUTLIERS</vt:lpstr>
      <vt:lpstr>ORDER RECEIVED RATES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Catron, Clint D (DSHS/BHSIA)</dc:creator>
  <cp:lastModifiedBy>Becker, Theresa (DSHS/BHA/CD)</cp:lastModifiedBy>
  <dcterms:created xsi:type="dcterms:W3CDTF">2017-02-08T16:12:54Z</dcterms:created>
  <dcterms:modified xsi:type="dcterms:W3CDTF">2018-08-07T20:10:00Z</dcterms:modified>
</cp:coreProperties>
</file>