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pejr\Desktop\Trueblood\Reports-2018\2018-10\Appendices\"/>
    </mc:Choice>
  </mc:AlternateContent>
  <bookViews>
    <workbookView xWindow="0" yWindow="0" windowWidth="29010" windowHeight="12510"/>
  </bookViews>
  <sheets>
    <sheet name="In-Jail Sep 2018 Fines Summary" sheetId="4" r:id="rId1"/>
    <sheet name="In-Jail Sep 2018 Fines Cases" sheetId="5" r:id="rId2"/>
  </sheets>
  <definedNames>
    <definedName name="_xlnm._FilterDatabase" localSheetId="1" hidden="1">'In-Jail Sep 2018 Fines Cases'!$A$2:$Q$31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5" l="1"/>
  <c r="P23" i="5"/>
  <c r="P14" i="5"/>
  <c r="P11" i="5"/>
  <c r="P10" i="5"/>
  <c r="P9" i="5"/>
  <c r="P25" i="5"/>
  <c r="P27" i="5"/>
  <c r="P24" i="5"/>
  <c r="P31" i="5"/>
  <c r="P29" i="5"/>
  <c r="P30" i="5"/>
  <c r="P16" i="5"/>
  <c r="P15" i="5"/>
  <c r="P3" i="5"/>
  <c r="P8" i="5"/>
  <c r="P20" i="5"/>
  <c r="P19" i="5"/>
  <c r="P4" i="5"/>
  <c r="P21" i="5"/>
  <c r="P13" i="5"/>
  <c r="P26" i="5"/>
  <c r="P28" i="5"/>
  <c r="P12" i="5"/>
  <c r="P18" i="5"/>
  <c r="P17" i="5"/>
  <c r="P7" i="5"/>
  <c r="P5" i="5"/>
  <c r="P6" i="5"/>
  <c r="N22" i="5"/>
  <c r="N23" i="5"/>
  <c r="N14" i="5"/>
  <c r="N11" i="5"/>
  <c r="N10" i="5"/>
  <c r="N9" i="5"/>
  <c r="N25" i="5"/>
  <c r="N27" i="5"/>
  <c r="N24" i="5"/>
  <c r="N31" i="5"/>
  <c r="N29" i="5"/>
  <c r="N30" i="5"/>
  <c r="N16" i="5"/>
  <c r="N15" i="5"/>
  <c r="N3" i="5"/>
  <c r="N8" i="5"/>
  <c r="N20" i="5"/>
  <c r="N19" i="5"/>
  <c r="N4" i="5"/>
  <c r="N21" i="5"/>
  <c r="N13" i="5"/>
  <c r="N26" i="5"/>
  <c r="N28" i="5"/>
  <c r="N12" i="5"/>
  <c r="N18" i="5"/>
  <c r="N17" i="5"/>
  <c r="N7" i="5"/>
  <c r="N5" i="5"/>
  <c r="N6" i="5"/>
  <c r="Q1" i="5" l="1"/>
  <c r="D20" i="4" l="1"/>
  <c r="D21" i="4"/>
  <c r="E21" i="4" s="1"/>
  <c r="D22" i="4"/>
  <c r="E22" i="4" s="1"/>
  <c r="E18" i="4"/>
  <c r="F22" i="4"/>
  <c r="G22" i="4" s="1"/>
  <c r="F21" i="4"/>
  <c r="G21" i="4" s="1"/>
  <c r="F20" i="4"/>
  <c r="F19" i="4"/>
  <c r="D19" i="4"/>
  <c r="H18" i="4"/>
  <c r="G18" i="4"/>
  <c r="I18" i="4" s="1"/>
  <c r="H17" i="4"/>
  <c r="G17" i="4"/>
  <c r="E17" i="4"/>
  <c r="H16" i="4"/>
  <c r="G16" i="4"/>
  <c r="E16" i="4"/>
  <c r="F15" i="4"/>
  <c r="D15" i="4"/>
  <c r="H14" i="4"/>
  <c r="G14" i="4"/>
  <c r="E14" i="4"/>
  <c r="H13" i="4"/>
  <c r="G13" i="4"/>
  <c r="E13" i="4"/>
  <c r="H12" i="4"/>
  <c r="G12" i="4"/>
  <c r="E12" i="4"/>
  <c r="E19" i="4" l="1"/>
  <c r="F23" i="4"/>
  <c r="D23" i="4"/>
  <c r="I16" i="4"/>
  <c r="I22" i="4"/>
  <c r="H20" i="4"/>
  <c r="H22" i="4"/>
  <c r="H19" i="4"/>
  <c r="G15" i="4"/>
  <c r="H21" i="4"/>
  <c r="I13" i="4"/>
  <c r="E15" i="4"/>
  <c r="H15" i="4"/>
  <c r="I14" i="4"/>
  <c r="I21" i="4"/>
  <c r="G19" i="4"/>
  <c r="I17" i="4"/>
  <c r="I12" i="4"/>
  <c r="E20" i="4"/>
  <c r="G20" i="4"/>
  <c r="I19" i="4" l="1"/>
  <c r="H23" i="4"/>
  <c r="G23" i="4"/>
  <c r="I15" i="4"/>
  <c r="E23" i="4"/>
  <c r="I20" i="4"/>
  <c r="I23" i="4" l="1"/>
</calcChain>
</file>

<file path=xl/sharedStrings.xml><?xml version="1.0" encoding="utf-8"?>
<sst xmlns="http://schemas.openxmlformats.org/spreadsheetml/2006/main" count="233" uniqueCount="86">
  <si>
    <t>STATUS START DATE</t>
  </si>
  <si>
    <t>COURT DUE DATE</t>
  </si>
  <si>
    <t>complete date, PR date or end of report month</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</si>
  <si>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</si>
  <si>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</si>
  <si>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</si>
  <si>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</si>
  <si>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</si>
  <si>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</si>
  <si>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</si>
  <si>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</si>
  <si>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</si>
  <si>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</si>
  <si>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CLASS MEMBER NUMBER</t>
  </si>
  <si>
    <t>$750 FINES</t>
  </si>
  <si>
    <t>$1,500 FINES</t>
  </si>
  <si>
    <t>TOTALS</t>
  </si>
  <si>
    <t>DOLLARS</t>
  </si>
  <si>
    <t>Data Source: BHA CARLA Forensic Data System</t>
  </si>
  <si>
    <t>SITE</t>
  </si>
  <si>
    <t># Days @ Tier $750</t>
  </si>
  <si>
    <t># Days @ Tier $1500</t>
  </si>
  <si>
    <t>Amount of $750 Fines</t>
  </si>
  <si>
    <t>Amount of $1,500 Fines</t>
  </si>
  <si>
    <t>CASE TYPES</t>
  </si>
  <si>
    <t>WSH</t>
  </si>
  <si>
    <t>ESH</t>
  </si>
  <si>
    <t>BOTH STATE
HOSPITALS</t>
  </si>
  <si>
    <t>Felony</t>
  </si>
  <si>
    <t>Misdemeanor</t>
  </si>
  <si>
    <t>Felony C</t>
  </si>
  <si>
    <t>Spokane County Court Superior</t>
  </si>
  <si>
    <t>Benton County Court Superior</t>
  </si>
  <si>
    <t>Spokane District</t>
  </si>
  <si>
    <t>Yakima County Court Superior</t>
  </si>
  <si>
    <t>Walla Walla County Court Superior</t>
  </si>
  <si>
    <t>Benton District</t>
  </si>
  <si>
    <t>Marysville Municipal</t>
  </si>
  <si>
    <t>Spokane Municipal</t>
  </si>
  <si>
    <t>Spokane</t>
  </si>
  <si>
    <t>Benton</t>
  </si>
  <si>
    <t>Adams</t>
  </si>
  <si>
    <t>Yakima</t>
  </si>
  <si>
    <t>Walla Walla</t>
  </si>
  <si>
    <t>Snohomish</t>
  </si>
  <si>
    <t>Felony B</t>
  </si>
  <si>
    <t>Adams County Court Superior</t>
  </si>
  <si>
    <t>UNKNOWN STATUS</t>
  </si>
  <si>
    <t>Seattle Municipal</t>
  </si>
  <si>
    <t>King</t>
  </si>
  <si>
    <t>Kent Municipal</t>
  </si>
  <si>
    <t>King County Court Superior</t>
  </si>
  <si>
    <t>Felony A</t>
  </si>
  <si>
    <t>Clallam County Court</t>
  </si>
  <si>
    <t>Clallam</t>
  </si>
  <si>
    <t>OP EVAL</t>
  </si>
  <si>
    <t>Whatcom</t>
  </si>
  <si>
    <t>Yakima Municipal</t>
  </si>
  <si>
    <t>Bellingham Municipal</t>
  </si>
  <si>
    <t>Yakima District</t>
  </si>
  <si>
    <t>Chelan County Court Superior</t>
  </si>
  <si>
    <t>Chelan</t>
  </si>
  <si>
    <t>Walla Walla District</t>
  </si>
  <si>
    <t>IN-JAIL EVALUATIONS</t>
  </si>
  <si>
    <t>CASES*</t>
  </si>
  <si>
    <t>Analysts: RDA - Tom Miklas and Al Bouvier</t>
  </si>
  <si>
    <t>Reviewer: RDA - Theresa M Becker</t>
  </si>
  <si>
    <t>Report Title: Jail-based Competency Evaluation Fines Summary for 9/1/18 to 9/30/18</t>
  </si>
  <si>
    <t>Date Report Run: 10/12/18</t>
  </si>
  <si>
    <r>
      <t>SEPTEMBER 2018 IN-JAIL FINES SUMMARY</t>
    </r>
    <r>
      <rPr>
        <b/>
        <vertAlign val="superscript"/>
        <sz val="14"/>
        <color theme="1"/>
        <rFont val="Calibri"/>
        <family val="2"/>
      </rPr>
      <t>1,2</t>
    </r>
  </si>
  <si>
    <r>
      <t># OF CASES</t>
    </r>
    <r>
      <rPr>
        <vertAlign val="superscript"/>
        <sz val="11"/>
        <color rgb="FF000000"/>
        <rFont val="Calibri"/>
        <family val="2"/>
      </rPr>
      <t>3</t>
    </r>
  </si>
  <si>
    <t>WESTERN STATE HOSPITAL TOTAL</t>
  </si>
  <si>
    <t>EASTERN STATE HOSPITAL TOTAL</t>
  </si>
  <si>
    <t>STATE HOSPITAL TOTAL</t>
  </si>
  <si>
    <r>
      <t xml:space="preserve">     NO CURRENT FLAGS</t>
    </r>
    <r>
      <rPr>
        <vertAlign val="superscript"/>
        <sz val="11"/>
        <color theme="1"/>
        <rFont val="Calibri"/>
        <family val="2"/>
        <scheme val="minor"/>
      </rPr>
      <t>4</t>
    </r>
  </si>
  <si>
    <r>
      <t xml:space="preserve">     UNKNOWN STATUS</t>
    </r>
    <r>
      <rPr>
        <vertAlign val="superscript"/>
        <sz val="11"/>
        <color theme="1"/>
        <rFont val="Calibri"/>
        <family val="2"/>
        <scheme val="minor"/>
      </rPr>
      <t>4</t>
    </r>
  </si>
  <si>
    <r>
      <t xml:space="preserve">     AMBIGUOUS DATES</t>
    </r>
    <r>
      <rPr>
        <vertAlign val="superscript"/>
        <sz val="11"/>
        <color theme="1"/>
        <rFont val="Calibri"/>
        <family val="2"/>
        <scheme val="minor"/>
      </rPr>
      <t>4</t>
    </r>
  </si>
  <si>
    <r>
      <rPr>
        <sz val="10"/>
        <color theme="1"/>
        <rFont val="Calibri"/>
        <family val="2"/>
        <scheme val="minor"/>
      </rPr>
      <t>September 2018 In-Jail fines are based on data in the new Forensic Data System. However, there are data issues that need to be resolved. Once the issues are resolved, this report will be amended.</t>
    </r>
    <r>
      <rPr>
        <vertAlign val="superscript"/>
        <sz val="10"/>
        <color theme="1"/>
        <rFont val="Calibri"/>
        <family val="2"/>
        <scheme val="minor"/>
      </rPr>
      <t>3</t>
    </r>
    <r>
      <rPr>
        <sz val="10"/>
        <color theme="1"/>
        <rFont val="Calibri"/>
        <family val="2"/>
        <scheme val="minor"/>
      </rPr>
      <t xml:space="preserve">
Three Outpatient Administrative Closures were identified as errors in data migration from legacy systems to the Forensic Data System. These cases are not included in the </t>
    </r>
    <r>
      <rPr>
        <sz val="11"/>
        <color theme="1"/>
        <rFont val="Calibri"/>
        <family val="2"/>
        <scheme val="minor"/>
      </rPr>
      <t xml:space="preserve">fines.
</t>
    </r>
    <r>
      <rPr>
        <sz val="10"/>
        <color theme="1"/>
        <rFont val="Calibri"/>
        <family val="2"/>
        <scheme val="minor"/>
      </rPr>
      <t>Three "Case Types" have been identified to distinguish between known data issues: No Current Flags, Unknown Status, and Ambiguous Dates. Fines are reported both overall and separately for these case types.</t>
    </r>
    <r>
      <rPr>
        <vertAlign val="superscript"/>
        <sz val="10"/>
        <color theme="1"/>
        <rFont val="Calibri"/>
        <family val="2"/>
        <scheme val="minor"/>
      </rPr>
      <t>4</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</si>
  <si>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9/1/2018 to 9/30/2018 are based on the data in the new Forensic Data System as of 10/10/2018 and must be considered preliminary as there are uncertainties regarding labeling in the new data system as well as inconsistencies in the new and old data system that still need to be resolved. Once these issues are resolved, the data in this report will be amended.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4</t>
    </r>
    <r>
      <rPr>
        <sz val="10"/>
        <color theme="1"/>
        <rFont val="Calibri"/>
        <family val="2"/>
        <scheme val="minor"/>
      </rPr>
      <t xml:space="preserve"> CASE TYPES: 
          NO CURRENT FLAGS: August 2018 cases that as of 10/10/2018 were not flagged as Administrative Closures and were not currently flagged with any data concern. 
          UNKNOWN STATUS: August 2018 cases that as of 10/10/2018 were flagged as Administrative Closures in the Forensic Data System but that may be active cases that were mis-categorized.
          AMBIGUOUS DATES: August 2018 cases that as of 10/10/2018 were flagged as Administrative Closures in the Forensic Data System but were reported with a disposition in previous monthly reports.
          Cases are being systematically examined to determine accurate status, disposition, dates, and relation between orders and will be updated as needed.</t>
    </r>
  </si>
  <si>
    <t>CASE STATUS</t>
  </si>
  <si>
    <t/>
  </si>
  <si>
    <t>GCE REQUESTED ON 08/14/2018.</t>
  </si>
  <si>
    <t>GCE REQUESTED ON 09/28/2018.</t>
  </si>
  <si>
    <t>GCE REQUESTED ON 09/14/2018.</t>
  </si>
  <si>
    <t>GCE REQUESTED ON 08/30/2018.</t>
  </si>
  <si>
    <t>9/01/2018 - 9/30/2018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</si>
</sst>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1"/>
      <color theme="1"/>
      <name val="Calibri"/>
      <family val="2"/>
      <scheme val="minor"/>
    </font>
    <font>
      <vertAlign val="superscript"/>
      <sz val="10"/>
      <color theme="1"/>
      <name val="Calibri"/>
      <family val="2"/>
      <scheme val="minor"/>
    </font>
    <font>
      <sz val="11"/>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rgb="FFD8D8D8"/>
        <bgColor rgb="FFD8D8D8"/>
      </patternFill>
    </fill>
    <fill>
      <patternFill patternType="solid">
        <fgColor theme="8" tint="0.79998168889431442"/>
        <bgColor indexed="64"/>
      </patternFill>
    </fill>
    <fill>
      <patternFill patternType="solid">
        <fgColor theme="7" tint="0.39997558519241921"/>
        <bgColor indexed="64"/>
      </patternFill>
    </fill>
    <fill>
      <patternFill patternType="solid">
        <fgColor theme="0"/>
        <bgColor indexed="64"/>
      </patternFill>
    </fill>
  </fills>
  <borders count="6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ck">
        <color indexed="64"/>
      </top>
      <bottom style="thin">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top/>
      <bottom/>
      <diagonal/>
    </border>
    <border>
      <left style="medium">
        <color indexed="64"/>
      </left>
      <right/>
      <top style="double">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double">
        <color indexed="64"/>
      </top>
      <bottom style="thick">
        <color indexed="64"/>
      </bottom>
      <diagonal/>
    </border>
    <border>
      <left style="medium">
        <color indexed="64"/>
      </left>
      <right/>
      <top style="double">
        <color indexed="64"/>
      </top>
      <bottom style="thick">
        <color indexed="64"/>
      </bottom>
      <diagonal/>
    </border>
    <border>
      <left style="medium">
        <color indexed="64"/>
      </left>
      <right style="medium">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ck">
        <color indexed="64"/>
      </top>
      <bottom/>
      <diagonal/>
    </border>
    <border>
      <left style="medium">
        <color indexed="64"/>
      </left>
      <right style="thin">
        <color indexed="64"/>
      </right>
      <top style="medium">
        <color rgb="FF000000"/>
      </top>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4" fillId="0" borderId="0"/>
    <xf numFmtId="0" fontId="14" fillId="0" borderId="0"/>
    <xf numFmtId="44" fontId="21" fillId="0" borderId="0" applyFont="0" applyFill="0" applyBorder="0" applyAlignment="0" applyProtection="0"/>
  </cellStyleXfs>
  <cellXfs count="169">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5" xfId="0" applyFont="1" applyFill="1" applyBorder="1" applyAlignment="1">
      <alignment horizontal="center" vertical="center"/>
    </xf>
    <xf numFmtId="14" fontId="4" fillId="3" borderId="5" xfId="0" applyNumberFormat="1" applyFont="1" applyFill="1" applyBorder="1" applyAlignment="1">
      <alignment horizontal="center" vertical="center" wrapText="1"/>
    </xf>
    <xf numFmtId="0" fontId="5" fillId="3" borderId="5" xfId="0" applyFont="1" applyFill="1" applyBorder="1" applyAlignment="1">
      <alignment vertical="center"/>
    </xf>
    <xf numFmtId="44" fontId="8" fillId="3" borderId="5"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0" fontId="1" fillId="0" borderId="0" xfId="0" applyFont="1"/>
    <xf numFmtId="0" fontId="10" fillId="0" borderId="0" xfId="0" applyFont="1"/>
    <xf numFmtId="14" fontId="5" fillId="3" borderId="5" xfId="0" applyNumberFormat="1" applyFont="1" applyFill="1" applyBorder="1" applyAlignment="1">
      <alignment vertical="center"/>
    </xf>
    <xf numFmtId="14" fontId="6"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7" fillId="3" borderId="5" xfId="0" applyNumberFormat="1"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1" fontId="17" fillId="3" borderId="5" xfId="0" applyNumberFormat="1" applyFont="1" applyFill="1" applyBorder="1" applyAlignment="1">
      <alignment horizontal="center" vertical="center" wrapText="1"/>
    </xf>
    <xf numFmtId="1" fontId="18" fillId="2" borderId="2" xfId="0" applyNumberFormat="1" applyFont="1" applyFill="1" applyBorder="1" applyAlignment="1">
      <alignment horizontal="center" vertical="center" wrapText="1"/>
    </xf>
    <xf numFmtId="164" fontId="17" fillId="3" borderId="5" xfId="0" applyNumberFormat="1" applyFont="1" applyFill="1" applyBorder="1" applyAlignment="1">
      <alignment horizontal="center" vertical="center" wrapText="1"/>
    </xf>
    <xf numFmtId="164" fontId="18" fillId="2" borderId="2" xfId="0" applyNumberFormat="1"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0" xfId="0" applyFill="1"/>
    <xf numFmtId="0" fontId="14" fillId="4" borderId="49" xfId="1" applyFont="1" applyFill="1" applyBorder="1" applyAlignment="1">
      <alignment horizontal="center" vertical="center"/>
    </xf>
    <xf numFmtId="0" fontId="14" fillId="4" borderId="50" xfId="1" applyFont="1" applyFill="1" applyBorder="1" applyAlignment="1">
      <alignment horizontal="center" vertical="center"/>
    </xf>
    <xf numFmtId="0" fontId="14" fillId="4" borderId="51" xfId="1" applyFont="1" applyFill="1" applyBorder="1" applyAlignment="1">
      <alignment horizontal="center" vertical="center"/>
    </xf>
    <xf numFmtId="0" fontId="14" fillId="4" borderId="52" xfId="1" applyFont="1" applyFill="1" applyBorder="1" applyAlignment="1">
      <alignment horizontal="center" vertical="center"/>
    </xf>
    <xf numFmtId="5" fontId="0" fillId="7" borderId="53" xfId="0" applyNumberFormat="1" applyFont="1" applyFill="1" applyBorder="1" applyAlignment="1">
      <alignment horizontal="center" vertical="center"/>
    </xf>
    <xf numFmtId="1" fontId="14" fillId="7" borderId="37" xfId="0" applyNumberFormat="1" applyFont="1" applyFill="1" applyBorder="1" applyAlignment="1">
      <alignment horizontal="center" vertical="center"/>
    </xf>
    <xf numFmtId="5" fontId="14" fillId="7" borderId="36" xfId="3" applyNumberFormat="1" applyFont="1" applyFill="1" applyBorder="1" applyAlignment="1">
      <alignment horizontal="center" vertical="center"/>
    </xf>
    <xf numFmtId="5" fontId="0" fillId="7" borderId="11" xfId="0" applyNumberFormat="1" applyFont="1" applyFill="1" applyBorder="1" applyAlignment="1">
      <alignment horizontal="center" vertical="center"/>
    </xf>
    <xf numFmtId="5" fontId="0" fillId="7" borderId="14" xfId="0" applyNumberFormat="1" applyFont="1" applyFill="1" applyBorder="1" applyAlignment="1">
      <alignment horizontal="center" vertical="center"/>
    </xf>
    <xf numFmtId="1" fontId="14" fillId="7" borderId="10" xfId="0" applyNumberFormat="1" applyFont="1" applyFill="1" applyBorder="1" applyAlignment="1">
      <alignment horizontal="center" vertical="center"/>
    </xf>
    <xf numFmtId="5" fontId="14" fillId="7" borderId="11" xfId="3" applyNumberFormat="1" applyFont="1" applyFill="1" applyBorder="1" applyAlignment="1">
      <alignment horizontal="center" vertical="center"/>
    </xf>
    <xf numFmtId="1" fontId="0" fillId="7" borderId="13" xfId="0" applyNumberFormat="1" applyFont="1" applyFill="1" applyBorder="1" applyAlignment="1">
      <alignment horizontal="center" vertical="center"/>
    </xf>
    <xf numFmtId="5" fontId="0" fillId="7" borderId="12" xfId="0" applyNumberFormat="1" applyFont="1" applyFill="1" applyBorder="1" applyAlignment="1">
      <alignment horizontal="center" vertical="center"/>
    </xf>
    <xf numFmtId="1" fontId="0" fillId="7" borderId="20" xfId="0" applyNumberFormat="1" applyFont="1" applyFill="1" applyBorder="1" applyAlignment="1">
      <alignment horizontal="center" vertical="center"/>
    </xf>
    <xf numFmtId="1" fontId="14" fillId="7" borderId="13" xfId="0" applyNumberFormat="1" applyFont="1" applyFill="1" applyBorder="1" applyAlignment="1">
      <alignment horizontal="center" vertical="center"/>
    </xf>
    <xf numFmtId="5" fontId="14" fillId="7" borderId="12" xfId="3" applyNumberFormat="1" applyFont="1" applyFill="1" applyBorder="1" applyAlignment="1">
      <alignment horizontal="center" vertical="center"/>
    </xf>
    <xf numFmtId="0" fontId="1" fillId="5" borderId="21" xfId="0" applyFont="1" applyFill="1" applyBorder="1"/>
    <xf numFmtId="1" fontId="0" fillId="5" borderId="54" xfId="0" applyNumberFormat="1" applyFont="1" applyFill="1" applyBorder="1" applyAlignment="1">
      <alignment horizontal="center" vertical="center"/>
    </xf>
    <xf numFmtId="1" fontId="14" fillId="5" borderId="22" xfId="0" applyNumberFormat="1" applyFont="1" applyFill="1" applyBorder="1" applyAlignment="1">
      <alignment horizontal="center" vertical="center"/>
    </xf>
    <xf numFmtId="5" fontId="14" fillId="5" borderId="23" xfId="3" applyNumberFormat="1" applyFont="1" applyFill="1" applyBorder="1" applyAlignment="1">
      <alignment horizontal="center" vertical="center"/>
    </xf>
    <xf numFmtId="5" fontId="0" fillId="7" borderId="55" xfId="0" applyNumberFormat="1" applyFont="1" applyFill="1" applyBorder="1" applyAlignment="1">
      <alignment horizontal="center" vertical="center"/>
    </xf>
    <xf numFmtId="1" fontId="14" fillId="7" borderId="8" xfId="0" applyNumberFormat="1" applyFont="1" applyFill="1" applyBorder="1" applyAlignment="1">
      <alignment horizontal="center" vertical="center"/>
    </xf>
    <xf numFmtId="5" fontId="14" fillId="7" borderId="9" xfId="3" applyNumberFormat="1" applyFont="1" applyFill="1" applyBorder="1" applyAlignment="1">
      <alignment horizontal="center" vertical="center"/>
    </xf>
    <xf numFmtId="1" fontId="14" fillId="7" borderId="29" xfId="0" applyNumberFormat="1" applyFont="1" applyFill="1" applyBorder="1" applyAlignment="1">
      <alignment horizontal="center" vertical="center"/>
    </xf>
    <xf numFmtId="5" fontId="14" fillId="7" borderId="14" xfId="3" applyNumberFormat="1" applyFont="1" applyFill="1" applyBorder="1" applyAlignment="1">
      <alignment horizontal="center" vertical="center"/>
    </xf>
    <xf numFmtId="1" fontId="0" fillId="5" borderId="57" xfId="0" applyNumberFormat="1" applyFont="1" applyFill="1" applyBorder="1" applyAlignment="1">
      <alignment horizontal="center" vertical="center"/>
    </xf>
    <xf numFmtId="164" fontId="0" fillId="5" borderId="26" xfId="0" applyNumberFormat="1" applyFont="1" applyFill="1" applyBorder="1" applyAlignment="1">
      <alignment horizontal="center" vertical="center"/>
    </xf>
    <xf numFmtId="3" fontId="14" fillId="0" borderId="38" xfId="0" applyNumberFormat="1" applyFont="1" applyFill="1" applyBorder="1" applyAlignment="1">
      <alignment horizontal="center" vertical="center"/>
    </xf>
    <xf numFmtId="3" fontId="14" fillId="0" borderId="27" xfId="0" applyNumberFormat="1" applyFont="1" applyFill="1" applyBorder="1" applyAlignment="1">
      <alignment horizontal="center" vertical="center"/>
    </xf>
    <xf numFmtId="164" fontId="14" fillId="0" borderId="59" xfId="0" applyNumberFormat="1" applyFont="1" applyFill="1" applyBorder="1" applyAlignment="1">
      <alignment horizontal="center" vertical="center"/>
    </xf>
    <xf numFmtId="1" fontId="14" fillId="7" borderId="60" xfId="0" applyNumberFormat="1" applyFont="1" applyFill="1" applyBorder="1" applyAlignment="1">
      <alignment horizontal="center" vertical="center"/>
    </xf>
    <xf numFmtId="5" fontId="14" fillId="7" borderId="59" xfId="3" applyNumberFormat="1" applyFont="1" applyFill="1" applyBorder="1" applyAlignment="1">
      <alignment horizontal="center" vertical="center"/>
    </xf>
    <xf numFmtId="3" fontId="14" fillId="0" borderId="29" xfId="0" applyNumberFormat="1" applyFont="1" applyFill="1" applyBorder="1" applyAlignment="1">
      <alignment horizontal="center" vertical="center"/>
    </xf>
    <xf numFmtId="164" fontId="14" fillId="0" borderId="12" xfId="0" applyNumberFormat="1" applyFont="1" applyFill="1" applyBorder="1" applyAlignment="1">
      <alignment horizontal="center" vertical="center"/>
    </xf>
    <xf numFmtId="164" fontId="14" fillId="0" borderId="11" xfId="0" applyNumberFormat="1" applyFont="1" applyFill="1" applyBorder="1" applyAlignment="1">
      <alignment horizontal="center" vertical="center"/>
    </xf>
    <xf numFmtId="3" fontId="14" fillId="0" borderId="34" xfId="0" applyNumberFormat="1" applyFont="1" applyFill="1" applyBorder="1" applyAlignment="1">
      <alignment horizontal="center" vertical="center"/>
    </xf>
    <xf numFmtId="164" fontId="14" fillId="0" borderId="24" xfId="0" applyNumberFormat="1" applyFont="1" applyFill="1" applyBorder="1" applyAlignment="1">
      <alignment horizontal="center" vertical="center"/>
    </xf>
    <xf numFmtId="5" fontId="1" fillId="5" borderId="7" xfId="0" applyNumberFormat="1" applyFont="1" applyFill="1" applyBorder="1" applyAlignment="1">
      <alignment horizontal="center"/>
    </xf>
    <xf numFmtId="1" fontId="1" fillId="5" borderId="25" xfId="0" applyNumberFormat="1" applyFont="1" applyFill="1" applyBorder="1" applyAlignment="1">
      <alignment horizontal="center"/>
    </xf>
    <xf numFmtId="5" fontId="1" fillId="5" borderId="23" xfId="0" applyNumberFormat="1" applyFont="1" applyFill="1" applyBorder="1" applyAlignment="1">
      <alignment horizontal="center"/>
    </xf>
    <xf numFmtId="0" fontId="22" fillId="0" borderId="0" xfId="0" applyFont="1"/>
    <xf numFmtId="0" fontId="16" fillId="0" borderId="0" xfId="2" applyFont="1" applyAlignment="1"/>
    <xf numFmtId="1" fontId="14" fillId="4" borderId="61" xfId="1" applyNumberFormat="1" applyFont="1" applyFill="1" applyBorder="1" applyAlignment="1">
      <alignment horizontal="center" vertical="center"/>
    </xf>
    <xf numFmtId="14" fontId="1" fillId="5" borderId="21" xfId="0" applyNumberFormat="1" applyFont="1" applyFill="1" applyBorder="1" applyAlignment="1">
      <alignment horizontal="left" vertical="center"/>
    </xf>
    <xf numFmtId="14" fontId="1" fillId="5" borderId="56" xfId="0" applyNumberFormat="1" applyFont="1" applyFill="1" applyBorder="1" applyAlignment="1">
      <alignment horizontal="left" vertical="center"/>
    </xf>
    <xf numFmtId="164" fontId="0" fillId="5" borderId="23" xfId="0" applyNumberFormat="1" applyFont="1" applyFill="1" applyBorder="1" applyAlignment="1">
      <alignment horizontal="center" vertical="center"/>
    </xf>
    <xf numFmtId="3" fontId="14" fillId="0" borderId="62" xfId="0" applyNumberFormat="1" applyFont="1" applyFill="1" applyBorder="1" applyAlignment="1">
      <alignment horizontal="center" vertical="center"/>
    </xf>
    <xf numFmtId="3" fontId="14" fillId="0" borderId="63" xfId="0" applyNumberFormat="1" applyFont="1" applyFill="1" applyBorder="1" applyAlignment="1">
      <alignment horizontal="center" vertical="center"/>
    </xf>
    <xf numFmtId="37" fontId="1" fillId="5" borderId="64" xfId="0" applyNumberFormat="1" applyFont="1" applyFill="1" applyBorder="1" applyAlignment="1">
      <alignment horizontal="center"/>
    </xf>
    <xf numFmtId="3" fontId="14" fillId="0" borderId="53" xfId="0" applyNumberFormat="1" applyFont="1" applyFill="1" applyBorder="1" applyAlignment="1">
      <alignment horizontal="center" vertical="center"/>
    </xf>
    <xf numFmtId="37" fontId="1" fillId="5" borderId="22" xfId="0" applyNumberFormat="1" applyFont="1" applyFill="1" applyBorder="1" applyAlignment="1">
      <alignment horizontal="center"/>
    </xf>
    <xf numFmtId="0" fontId="0" fillId="0" borderId="65" xfId="0" applyBorder="1"/>
    <xf numFmtId="14" fontId="0" fillId="0" borderId="65" xfId="0" applyNumberFormat="1" applyBorder="1"/>
    <xf numFmtId="0" fontId="0" fillId="0" borderId="65" xfId="0" applyFill="1" applyBorder="1"/>
    <xf numFmtId="0" fontId="0" fillId="0" borderId="65" xfId="0" applyFill="1" applyBorder="1" applyAlignment="1">
      <alignment vertical="top" wrapText="1"/>
    </xf>
    <xf numFmtId="0" fontId="0" fillId="0" borderId="65" xfId="0" applyFill="1" applyBorder="1" applyAlignment="1">
      <alignment horizontal="center" vertical="center" wrapText="1"/>
    </xf>
    <xf numFmtId="0" fontId="0" fillId="0" borderId="65" xfId="0" applyFill="1" applyBorder="1" applyAlignment="1">
      <alignment vertical="top"/>
    </xf>
    <xf numFmtId="14" fontId="0" fillId="0" borderId="65" xfId="0" applyNumberFormat="1" applyFill="1" applyBorder="1" applyAlignment="1">
      <alignment vertical="top" wrapText="1"/>
    </xf>
    <xf numFmtId="14" fontId="18" fillId="0" borderId="65" xfId="0" applyNumberFormat="1" applyFont="1" applyFill="1" applyBorder="1" applyAlignment="1">
      <alignment horizontal="right" vertical="center"/>
    </xf>
    <xf numFmtId="1" fontId="18" fillId="0" borderId="65" xfId="0" applyNumberFormat="1" applyFont="1" applyFill="1" applyBorder="1" applyAlignment="1">
      <alignment horizontal="center" vertical="center"/>
    </xf>
    <xf numFmtId="164" fontId="18" fillId="0" borderId="65" xfId="0" applyNumberFormat="1" applyFont="1" applyFill="1" applyBorder="1" applyAlignment="1">
      <alignment horizontal="center" vertical="center"/>
    </xf>
    <xf numFmtId="5" fontId="18" fillId="0" borderId="65" xfId="0" applyNumberFormat="1" applyFont="1" applyFill="1" applyBorder="1" applyAlignment="1">
      <alignment horizontal="center" vertical="center"/>
    </xf>
    <xf numFmtId="0" fontId="0" fillId="0" borderId="65" xfId="0" applyFill="1" applyBorder="1" applyAlignment="1">
      <alignment horizontal="center" vertical="center"/>
    </xf>
    <xf numFmtId="0" fontId="0" fillId="0" borderId="65" xfId="0" applyFill="1" applyBorder="1" applyAlignment="1"/>
    <xf numFmtId="14" fontId="0" fillId="0" borderId="65" xfId="0" applyNumberFormat="1" applyFill="1" applyBorder="1"/>
    <xf numFmtId="14" fontId="18" fillId="0" borderId="65" xfId="0" applyNumberFormat="1" applyFont="1" applyFill="1" applyBorder="1"/>
    <xf numFmtId="1" fontId="18" fillId="0" borderId="65" xfId="0" applyNumberFormat="1" applyFont="1" applyFill="1" applyBorder="1" applyAlignment="1">
      <alignment horizontal="center"/>
    </xf>
    <xf numFmtId="164" fontId="18" fillId="0" borderId="66" xfId="0" applyNumberFormat="1" applyFont="1" applyFill="1" applyBorder="1" applyAlignment="1">
      <alignment horizontal="center" vertical="center"/>
    </xf>
    <xf numFmtId="5" fontId="18" fillId="0" borderId="66" xfId="0" applyNumberFormat="1" applyFont="1" applyFill="1" applyBorder="1" applyAlignment="1">
      <alignment horizontal="center" vertical="center"/>
    </xf>
    <xf numFmtId="0" fontId="0" fillId="0" borderId="67" xfId="0" applyFill="1" applyBorder="1"/>
    <xf numFmtId="0" fontId="0" fillId="0" borderId="67" xfId="0" applyFill="1" applyBorder="1" applyAlignment="1">
      <alignment horizontal="center" vertical="center"/>
    </xf>
    <xf numFmtId="0" fontId="0" fillId="0" borderId="67" xfId="0" applyFill="1" applyBorder="1" applyAlignment="1"/>
    <xf numFmtId="14" fontId="0" fillId="0" borderId="67" xfId="0" applyNumberFormat="1" applyFill="1" applyBorder="1"/>
    <xf numFmtId="14" fontId="18" fillId="0" borderId="67" xfId="0" applyNumberFormat="1" applyFont="1" applyFill="1" applyBorder="1"/>
    <xf numFmtId="1" fontId="18" fillId="0" borderId="67" xfId="0" applyNumberFormat="1" applyFont="1" applyFill="1" applyBorder="1" applyAlignment="1">
      <alignment horizontal="center"/>
    </xf>
    <xf numFmtId="164" fontId="18" fillId="0" borderId="67" xfId="0" applyNumberFormat="1" applyFont="1" applyFill="1" applyBorder="1" applyAlignment="1">
      <alignment horizontal="center" vertical="center"/>
    </xf>
    <xf numFmtId="5" fontId="18" fillId="0" borderId="67" xfId="0" applyNumberFormat="1" applyFont="1" applyFill="1" applyBorder="1" applyAlignment="1">
      <alignment horizontal="center" vertical="center"/>
    </xf>
    <xf numFmtId="0" fontId="0" fillId="0" borderId="65" xfId="0" applyBorder="1" applyAlignment="1">
      <alignment horizontal="center" vertical="center"/>
    </xf>
    <xf numFmtId="0" fontId="0" fillId="0" borderId="65" xfId="0" applyBorder="1" applyAlignment="1"/>
    <xf numFmtId="164" fontId="18" fillId="0" borderId="65" xfId="0" applyNumberFormat="1" applyFont="1" applyFill="1" applyBorder="1" applyAlignment="1">
      <alignment horizontal="center"/>
    </xf>
    <xf numFmtId="0" fontId="0" fillId="0" borderId="65" xfId="0" applyFill="1" applyBorder="1" applyAlignment="1">
      <alignment horizontal="center"/>
    </xf>
    <xf numFmtId="44" fontId="9" fillId="3" borderId="6" xfId="0" applyNumberFormat="1" applyFont="1" applyFill="1" applyBorder="1" applyAlignment="1">
      <alignment horizontal="right" vertical="center" wrapText="1"/>
    </xf>
    <xf numFmtId="164" fontId="0" fillId="0" borderId="65" xfId="0" applyNumberFormat="1" applyFill="1" applyBorder="1" applyAlignment="1">
      <alignment horizontal="right" vertical="top" wrapText="1"/>
    </xf>
    <xf numFmtId="164" fontId="0" fillId="0" borderId="65" xfId="0" applyNumberFormat="1" applyFill="1" applyBorder="1" applyAlignment="1">
      <alignment horizontal="right"/>
    </xf>
    <xf numFmtId="164" fontId="0" fillId="0" borderId="67" xfId="0" applyNumberFormat="1" applyFill="1" applyBorder="1" applyAlignment="1">
      <alignment horizontal="right"/>
    </xf>
    <xf numFmtId="0" fontId="0" fillId="0" borderId="65" xfId="0" applyBorder="1" applyAlignment="1">
      <alignment horizontal="right"/>
    </xf>
    <xf numFmtId="0" fontId="0" fillId="0" borderId="67" xfId="0" applyFill="1" applyBorder="1" applyAlignment="1">
      <alignment vertical="top" wrapText="1"/>
    </xf>
    <xf numFmtId="0" fontId="0" fillId="0" borderId="67" xfId="0" applyFill="1" applyBorder="1" applyAlignment="1">
      <alignment horizontal="center" vertical="center" wrapText="1"/>
    </xf>
    <xf numFmtId="0" fontId="0" fillId="0" borderId="67" xfId="0" applyFill="1" applyBorder="1" applyAlignment="1">
      <alignment vertical="top"/>
    </xf>
    <xf numFmtId="14" fontId="0" fillId="0" borderId="67" xfId="0" applyNumberFormat="1" applyFill="1" applyBorder="1" applyAlignment="1">
      <alignment vertical="top" wrapText="1"/>
    </xf>
    <xf numFmtId="14" fontId="18" fillId="0" borderId="67" xfId="0" applyNumberFormat="1" applyFont="1" applyFill="1" applyBorder="1" applyAlignment="1">
      <alignment horizontal="right" vertical="center"/>
    </xf>
    <xf numFmtId="1" fontId="18" fillId="0" borderId="67" xfId="0" applyNumberFormat="1" applyFont="1" applyFill="1" applyBorder="1" applyAlignment="1">
      <alignment horizontal="center" vertical="center"/>
    </xf>
    <xf numFmtId="164" fontId="0" fillId="0" borderId="67" xfId="0" applyNumberFormat="1" applyFill="1" applyBorder="1" applyAlignment="1">
      <alignment horizontal="right" vertical="top" wrapText="1"/>
    </xf>
    <xf numFmtId="0" fontId="0" fillId="0" borderId="66" xfId="0" applyFill="1" applyBorder="1" applyAlignment="1">
      <alignment vertical="top" wrapText="1"/>
    </xf>
    <xf numFmtId="0" fontId="0" fillId="0" borderId="66" xfId="0" applyFill="1" applyBorder="1" applyAlignment="1">
      <alignment horizontal="center" vertical="center" wrapText="1"/>
    </xf>
    <xf numFmtId="0" fontId="0" fillId="0" borderId="66" xfId="0" applyFill="1" applyBorder="1" applyAlignment="1">
      <alignment vertical="top"/>
    </xf>
    <xf numFmtId="14" fontId="0" fillId="0" borderId="66" xfId="0" applyNumberFormat="1" applyFill="1" applyBorder="1" applyAlignment="1">
      <alignment vertical="top" wrapText="1"/>
    </xf>
    <xf numFmtId="14" fontId="18" fillId="0" borderId="66" xfId="0" applyNumberFormat="1" applyFont="1" applyFill="1" applyBorder="1" applyAlignment="1">
      <alignment horizontal="right" vertical="center"/>
    </xf>
    <xf numFmtId="1" fontId="18" fillId="0" borderId="66" xfId="0" applyNumberFormat="1" applyFont="1" applyFill="1" applyBorder="1" applyAlignment="1">
      <alignment horizontal="center" vertical="center"/>
    </xf>
    <xf numFmtId="164" fontId="0" fillId="0" borderId="66" xfId="0" applyNumberFormat="1" applyFill="1" applyBorder="1" applyAlignment="1">
      <alignment horizontal="right" vertical="top" wrapText="1"/>
    </xf>
    <xf numFmtId="1" fontId="0" fillId="0" borderId="29" xfId="0" applyNumberFormat="1" applyFont="1" applyFill="1" applyBorder="1" applyAlignment="1">
      <alignment horizontal="center" vertical="center"/>
    </xf>
    <xf numFmtId="5" fontId="0" fillId="0" borderId="36"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1" fontId="0" fillId="0" borderId="10"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1" fontId="0" fillId="0" borderId="19" xfId="0" applyNumberFormat="1" applyFont="1" applyFill="1" applyBorder="1" applyAlignment="1">
      <alignment horizontal="center" vertical="center"/>
    </xf>
    <xf numFmtId="1" fontId="0" fillId="0" borderId="8" xfId="0" applyNumberFormat="1" applyFont="1" applyFill="1" applyBorder="1" applyAlignment="1">
      <alignment horizontal="center" vertical="center"/>
    </xf>
    <xf numFmtId="5" fontId="0" fillId="0" borderId="28" xfId="0" applyNumberFormat="1" applyFont="1" applyFill="1" applyBorder="1" applyAlignment="1">
      <alignment horizontal="center" vertical="center"/>
    </xf>
    <xf numFmtId="1" fontId="0" fillId="0" borderId="18"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1" fontId="0" fillId="0" borderId="20" xfId="0" applyNumberFormat="1" applyFont="1" applyFill="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0" fillId="0" borderId="40" xfId="0" applyBorder="1" applyAlignment="1"/>
    <xf numFmtId="0" fontId="11" fillId="4" borderId="41" xfId="0" applyFont="1" applyFill="1" applyBorder="1" applyAlignment="1">
      <alignment horizontal="center" vertical="center" wrapText="1"/>
    </xf>
    <xf numFmtId="0" fontId="0" fillId="0" borderId="42" xfId="0" applyBorder="1" applyAlignment="1"/>
    <xf numFmtId="0" fontId="12" fillId="4" borderId="39" xfId="0" applyFont="1" applyFill="1" applyBorder="1" applyAlignment="1">
      <alignment horizontal="center" vertical="center" wrapText="1"/>
    </xf>
    <xf numFmtId="0" fontId="13" fillId="0" borderId="40" xfId="0" applyFont="1" applyBorder="1"/>
    <xf numFmtId="0" fontId="13" fillId="0" borderId="47" xfId="0" applyFont="1" applyBorder="1"/>
    <xf numFmtId="0" fontId="13" fillId="0" borderId="48" xfId="0" applyFont="1" applyBorder="1"/>
    <xf numFmtId="0" fontId="0" fillId="4" borderId="43"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45" xfId="0" applyFont="1" applyFill="1" applyBorder="1" applyAlignment="1">
      <alignment horizontal="center" vertical="center"/>
    </xf>
    <xf numFmtId="0" fontId="0" fillId="4" borderId="46"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5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0" fillId="0" borderId="0" xfId="0" applyFont="1" applyBorder="1" applyAlignment="1">
      <alignment horizontal="left"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cellXfs>
  <cellStyles count="4">
    <cellStyle name="Currency" xfId="3" builtinId="4"/>
    <cellStyle name="Normal" xfId="0" builtinId="0"/>
    <cellStyle name="Normal 2" xfId="2"/>
    <cellStyle name="Normal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tabSelected="1" workbookViewId="0">
      <selection activeCell="D2" sqref="D2"/>
    </sheetView>
  </sheetViews>
  <sheetFormatPr defaultRowHeight="15" x14ac:dyDescent="0.25"/>
  <cols>
    <col min="2" max="2" width="13.28515625" customWidth="1"/>
    <col min="3" max="3" width="33.85546875" bestFit="1" customWidth="1"/>
    <col min="4" max="9" width="19.7109375" customWidth="1"/>
  </cols>
  <sheetData>
    <row r="1" spans="2:9" x14ac:dyDescent="0.25">
      <c r="B1" s="13" t="s">
        <v>67</v>
      </c>
      <c r="C1" s="13"/>
      <c r="D1" s="13"/>
      <c r="E1" s="13"/>
      <c r="F1" s="13"/>
    </row>
    <row r="2" spans="2:9" x14ac:dyDescent="0.25">
      <c r="B2" s="14" t="s">
        <v>65</v>
      </c>
      <c r="C2" s="14"/>
      <c r="D2" s="14"/>
      <c r="E2" s="14"/>
      <c r="F2" s="14"/>
    </row>
    <row r="3" spans="2:9" x14ac:dyDescent="0.25">
      <c r="B3" s="14" t="s">
        <v>66</v>
      </c>
      <c r="C3" s="14"/>
      <c r="D3" s="14"/>
      <c r="E3" s="14"/>
      <c r="F3" s="14"/>
    </row>
    <row r="4" spans="2:9" x14ac:dyDescent="0.25">
      <c r="B4" s="14" t="s">
        <v>18</v>
      </c>
      <c r="C4" s="14"/>
      <c r="D4" s="14"/>
      <c r="E4" s="14"/>
      <c r="F4" s="14"/>
    </row>
    <row r="5" spans="2:9" x14ac:dyDescent="0.25">
      <c r="B5" s="14" t="s">
        <v>68</v>
      </c>
      <c r="C5" s="14"/>
      <c r="D5" s="14"/>
      <c r="E5" s="14"/>
      <c r="F5" s="14"/>
    </row>
    <row r="6" spans="2:9" ht="15.75" thickBot="1" x14ac:dyDescent="0.3"/>
    <row r="7" spans="2:9" ht="27" customHeight="1" thickBot="1" x14ac:dyDescent="0.3">
      <c r="B7" s="139" t="s">
        <v>69</v>
      </c>
      <c r="C7" s="140"/>
      <c r="D7" s="140"/>
      <c r="E7" s="140"/>
      <c r="F7" s="140"/>
      <c r="G7" s="140"/>
      <c r="H7" s="140"/>
      <c r="I7" s="141"/>
    </row>
    <row r="8" spans="2:9" ht="15.75" thickBot="1" x14ac:dyDescent="0.3">
      <c r="B8" s="142" t="s">
        <v>19</v>
      </c>
      <c r="C8" s="144" t="s">
        <v>24</v>
      </c>
      <c r="D8" s="146" t="s">
        <v>14</v>
      </c>
      <c r="E8" s="147"/>
      <c r="F8" s="148" t="s">
        <v>15</v>
      </c>
      <c r="G8" s="149"/>
      <c r="H8" s="150" t="s">
        <v>16</v>
      </c>
      <c r="I8" s="151"/>
    </row>
    <row r="9" spans="2:9" ht="15.75" thickBot="1" x14ac:dyDescent="0.3">
      <c r="B9" s="143"/>
      <c r="C9" s="145"/>
      <c r="D9" s="154" t="s">
        <v>63</v>
      </c>
      <c r="E9" s="155"/>
      <c r="F9" s="156" t="s">
        <v>63</v>
      </c>
      <c r="G9" s="157"/>
      <c r="H9" s="152"/>
      <c r="I9" s="153"/>
    </row>
    <row r="10" spans="2:9" ht="18" thickBot="1" x14ac:dyDescent="0.3">
      <c r="B10" s="143"/>
      <c r="C10" s="145"/>
      <c r="D10" s="70" t="s">
        <v>70</v>
      </c>
      <c r="E10" s="28" t="s">
        <v>17</v>
      </c>
      <c r="F10" s="70" t="s">
        <v>70</v>
      </c>
      <c r="G10" s="29" t="s">
        <v>17</v>
      </c>
      <c r="H10" s="30" t="s">
        <v>64</v>
      </c>
      <c r="I10" s="31" t="s">
        <v>17</v>
      </c>
    </row>
    <row r="11" spans="2:9" ht="48" customHeight="1" thickBot="1" x14ac:dyDescent="0.3">
      <c r="B11" s="166" t="s">
        <v>77</v>
      </c>
      <c r="C11" s="167"/>
      <c r="D11" s="167"/>
      <c r="E11" s="167"/>
      <c r="F11" s="167"/>
      <c r="G11" s="167"/>
      <c r="H11" s="167"/>
      <c r="I11" s="168"/>
    </row>
    <row r="12" spans="2:9" ht="17.25" x14ac:dyDescent="0.25">
      <c r="B12" s="158" t="s">
        <v>25</v>
      </c>
      <c r="C12" s="24" t="s">
        <v>74</v>
      </c>
      <c r="D12" s="128">
        <v>19</v>
      </c>
      <c r="E12" s="129">
        <f>D12*750</f>
        <v>14250</v>
      </c>
      <c r="F12" s="130">
        <v>63</v>
      </c>
      <c r="G12" s="32">
        <f>F12*1500</f>
        <v>94500</v>
      </c>
      <c r="H12" s="33">
        <f t="shared" ref="H12:I17" si="0">SUM(D12,F12)</f>
        <v>82</v>
      </c>
      <c r="I12" s="34">
        <f t="shared" si="0"/>
        <v>108750</v>
      </c>
    </row>
    <row r="13" spans="2:9" ht="17.25" x14ac:dyDescent="0.25">
      <c r="B13" s="159"/>
      <c r="C13" s="25" t="s">
        <v>75</v>
      </c>
      <c r="D13" s="131">
        <v>6</v>
      </c>
      <c r="E13" s="132">
        <f t="shared" ref="E13:E14" si="1">D13*750</f>
        <v>4500</v>
      </c>
      <c r="F13" s="133">
        <v>13</v>
      </c>
      <c r="G13" s="36">
        <f t="shared" ref="G13:G14" si="2">F13*1500</f>
        <v>19500</v>
      </c>
      <c r="H13" s="37">
        <f t="shared" si="0"/>
        <v>19</v>
      </c>
      <c r="I13" s="38">
        <f t="shared" si="0"/>
        <v>24000</v>
      </c>
    </row>
    <row r="14" spans="2:9" ht="18" thickBot="1" x14ac:dyDescent="0.3">
      <c r="B14" s="159"/>
      <c r="C14" s="26" t="s">
        <v>76</v>
      </c>
      <c r="D14" s="39">
        <v>0</v>
      </c>
      <c r="E14" s="40">
        <f t="shared" si="1"/>
        <v>0</v>
      </c>
      <c r="F14" s="41">
        <v>0</v>
      </c>
      <c r="G14" s="35">
        <f t="shared" si="2"/>
        <v>0</v>
      </c>
      <c r="H14" s="42">
        <f t="shared" si="0"/>
        <v>0</v>
      </c>
      <c r="I14" s="43">
        <f t="shared" si="0"/>
        <v>0</v>
      </c>
    </row>
    <row r="15" spans="2:9" ht="16.5" thickTop="1" thickBot="1" x14ac:dyDescent="0.3">
      <c r="B15" s="160"/>
      <c r="C15" s="71" t="s">
        <v>71</v>
      </c>
      <c r="D15" s="45">
        <f>SUM(D12:D14)</f>
        <v>25</v>
      </c>
      <c r="E15" s="73">
        <f>SUM(E12:E14)</f>
        <v>18750</v>
      </c>
      <c r="F15" s="45">
        <f>SUM(F12:F14)</f>
        <v>76</v>
      </c>
      <c r="G15" s="73">
        <f>SUM(G12:G14)</f>
        <v>114000</v>
      </c>
      <c r="H15" s="46">
        <f>SUM(H12:H14)</f>
        <v>101</v>
      </c>
      <c r="I15" s="47">
        <f>E15+G15</f>
        <v>132750</v>
      </c>
    </row>
    <row r="16" spans="2:9" ht="17.25" x14ac:dyDescent="0.25">
      <c r="B16" s="158" t="s">
        <v>26</v>
      </c>
      <c r="C16" s="24" t="s">
        <v>74</v>
      </c>
      <c r="D16" s="134">
        <v>65</v>
      </c>
      <c r="E16" s="135">
        <f>D16*750</f>
        <v>48750</v>
      </c>
      <c r="F16" s="136">
        <v>94</v>
      </c>
      <c r="G16" s="48">
        <f>F16*1500</f>
        <v>141000</v>
      </c>
      <c r="H16" s="49">
        <f t="shared" si="0"/>
        <v>159</v>
      </c>
      <c r="I16" s="50">
        <f>SUM(E16,G16)</f>
        <v>189750</v>
      </c>
    </row>
    <row r="17" spans="2:9" ht="17.25" x14ac:dyDescent="0.25">
      <c r="B17" s="159"/>
      <c r="C17" s="25" t="s">
        <v>75</v>
      </c>
      <c r="D17" s="131">
        <v>26</v>
      </c>
      <c r="E17" s="132">
        <f>D17*750</f>
        <v>19500</v>
      </c>
      <c r="F17" s="133">
        <v>28</v>
      </c>
      <c r="G17" s="48">
        <f t="shared" ref="G17:G18" si="3">F17*1500</f>
        <v>42000</v>
      </c>
      <c r="H17" s="51">
        <f t="shared" si="0"/>
        <v>54</v>
      </c>
      <c r="I17" s="43">
        <f>SUM(E17,G17)</f>
        <v>61500</v>
      </c>
    </row>
    <row r="18" spans="2:9" ht="18" thickBot="1" x14ac:dyDescent="0.3">
      <c r="B18" s="159"/>
      <c r="C18" s="26" t="s">
        <v>76</v>
      </c>
      <c r="D18" s="137">
        <v>0</v>
      </c>
      <c r="E18" s="132">
        <f>D18*750</f>
        <v>0</v>
      </c>
      <c r="F18" s="138">
        <v>0</v>
      </c>
      <c r="G18" s="48">
        <f t="shared" si="3"/>
        <v>0</v>
      </c>
      <c r="H18" s="42">
        <f>D18+F18</f>
        <v>0</v>
      </c>
      <c r="I18" s="52">
        <f>E18+G18</f>
        <v>0</v>
      </c>
    </row>
    <row r="19" spans="2:9" ht="16.5" thickTop="1" thickBot="1" x14ac:dyDescent="0.3">
      <c r="B19" s="161"/>
      <c r="C19" s="72" t="s">
        <v>72</v>
      </c>
      <c r="D19" s="53">
        <f t="shared" ref="D19:H19" si="4">SUM(D16:D18)</f>
        <v>91</v>
      </c>
      <c r="E19" s="54">
        <f>SUM(E16:E18)</f>
        <v>68250</v>
      </c>
      <c r="F19" s="53">
        <f t="shared" si="4"/>
        <v>122</v>
      </c>
      <c r="G19" s="54">
        <f t="shared" si="4"/>
        <v>183000</v>
      </c>
      <c r="H19" s="53">
        <f t="shared" si="4"/>
        <v>213</v>
      </c>
      <c r="I19" s="54">
        <f>E19+G19</f>
        <v>251250</v>
      </c>
    </row>
    <row r="20" spans="2:9" ht="18" thickTop="1" x14ac:dyDescent="0.25">
      <c r="B20" s="162" t="s">
        <v>27</v>
      </c>
      <c r="C20" s="24" t="s">
        <v>74</v>
      </c>
      <c r="D20" s="74">
        <f>SUM(D12,D16)</f>
        <v>84</v>
      </c>
      <c r="E20" s="55">
        <f>SUM(E12,E16)</f>
        <v>63000</v>
      </c>
      <c r="F20" s="56">
        <f>SUM(F12,F16)</f>
        <v>157</v>
      </c>
      <c r="G20" s="57">
        <f>F20*1500</f>
        <v>235500</v>
      </c>
      <c r="H20" s="58">
        <f t="shared" ref="H20:I22" si="5">SUM(D20,F20)</f>
        <v>241</v>
      </c>
      <c r="I20" s="59">
        <f t="shared" si="5"/>
        <v>298500</v>
      </c>
    </row>
    <row r="21" spans="2:9" ht="17.25" x14ac:dyDescent="0.25">
      <c r="B21" s="163"/>
      <c r="C21" s="25" t="s">
        <v>75</v>
      </c>
      <c r="D21" s="75">
        <f t="shared" ref="D21:D22" si="6">SUM(D13,D17)</f>
        <v>32</v>
      </c>
      <c r="E21" s="61">
        <f t="shared" ref="E21:E22" si="7">D21*750</f>
        <v>24000</v>
      </c>
      <c r="F21" s="60">
        <f>SUM(F13,F17)</f>
        <v>41</v>
      </c>
      <c r="G21" s="62">
        <f t="shared" ref="G21" si="8">F21*1500</f>
        <v>61500</v>
      </c>
      <c r="H21" s="37">
        <f t="shared" si="5"/>
        <v>73</v>
      </c>
      <c r="I21" s="38">
        <f t="shared" si="5"/>
        <v>85500</v>
      </c>
    </row>
    <row r="22" spans="2:9" ht="18" thickBot="1" x14ac:dyDescent="0.3">
      <c r="B22" s="163"/>
      <c r="C22" s="26" t="s">
        <v>76</v>
      </c>
      <c r="D22" s="77">
        <f t="shared" si="6"/>
        <v>0</v>
      </c>
      <c r="E22" s="64">
        <f t="shared" si="7"/>
        <v>0</v>
      </c>
      <c r="F22" s="63">
        <f>SUM(F14,F18)</f>
        <v>0</v>
      </c>
      <c r="G22" s="61">
        <f>F22*1500</f>
        <v>0</v>
      </c>
      <c r="H22" s="37">
        <f t="shared" si="5"/>
        <v>0</v>
      </c>
      <c r="I22" s="38">
        <f t="shared" si="5"/>
        <v>0</v>
      </c>
    </row>
    <row r="23" spans="2:9" ht="16.5" thickTop="1" thickBot="1" x14ac:dyDescent="0.3">
      <c r="B23" s="164"/>
      <c r="C23" s="44" t="s">
        <v>73</v>
      </c>
      <c r="D23" s="78">
        <f>D15+D19</f>
        <v>116</v>
      </c>
      <c r="E23" s="65">
        <f>E15+E19</f>
        <v>87000</v>
      </c>
      <c r="F23" s="66">
        <f>F15+F19</f>
        <v>198</v>
      </c>
      <c r="G23" s="67">
        <f>G15+G19</f>
        <v>297000</v>
      </c>
      <c r="H23" s="76">
        <f>H15+H19</f>
        <v>314</v>
      </c>
      <c r="I23" s="67">
        <f>E23+G23</f>
        <v>384000</v>
      </c>
    </row>
    <row r="25" spans="2:9" s="69" customFormat="1" ht="27.75" customHeight="1" x14ac:dyDescent="0.2">
      <c r="B25" s="165" t="s">
        <v>78</v>
      </c>
      <c r="C25" s="165"/>
      <c r="D25" s="165"/>
      <c r="E25" s="165"/>
      <c r="F25" s="165"/>
      <c r="G25" s="165"/>
      <c r="H25" s="165"/>
      <c r="I25" s="165"/>
    </row>
    <row r="26" spans="2:9" s="69" customFormat="1" ht="169.5" customHeight="1" x14ac:dyDescent="0.2">
      <c r="B26" s="165"/>
      <c r="C26" s="165"/>
      <c r="D26" s="165"/>
      <c r="E26" s="165"/>
      <c r="F26" s="165"/>
      <c r="G26" s="165"/>
      <c r="H26" s="165"/>
      <c r="I26" s="165"/>
    </row>
    <row r="27" spans="2:9" x14ac:dyDescent="0.25">
      <c r="B27" s="68"/>
      <c r="C27" s="68"/>
      <c r="D27" s="68"/>
      <c r="E27" s="68"/>
      <c r="F27" s="68"/>
      <c r="G27" s="68"/>
      <c r="H27" s="68"/>
      <c r="I27" s="68"/>
    </row>
  </sheetData>
  <mergeCells count="13">
    <mergeCell ref="B12:B15"/>
    <mergeCell ref="B16:B19"/>
    <mergeCell ref="B20:B23"/>
    <mergeCell ref="B25:I26"/>
    <mergeCell ref="B11:I11"/>
    <mergeCell ref="B7:I7"/>
    <mergeCell ref="B8:B10"/>
    <mergeCell ref="C8:C10"/>
    <mergeCell ref="D8:E8"/>
    <mergeCell ref="F8:G8"/>
    <mergeCell ref="H8:I9"/>
    <mergeCell ref="D9:E9"/>
    <mergeCell ref="F9:G9"/>
  </mergeCells>
  <pageMargins left="0.7" right="0.7" top="0.75" bottom="0.75" header="0.3" footer="0.3"/>
  <pageSetup orientation="portrait" r:id="rId1"/>
  <ignoredErrors>
    <ignoredError sqref="E15 G15 H15:I15 G19 E21:E2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workbookViewId="0">
      <pane xSplit="1" ySplit="2" topLeftCell="B3" activePane="bottomRight" state="frozen"/>
      <selection pane="topRight" activeCell="C1" sqref="C1"/>
      <selection pane="bottomLeft" activeCell="A3" sqref="A3"/>
      <selection pane="bottomRight" activeCell="M1" sqref="M1:M1048576"/>
    </sheetView>
  </sheetViews>
  <sheetFormatPr defaultRowHeight="15" x14ac:dyDescent="0.25"/>
  <cols>
    <col min="1" max="1" width="9.5703125" style="79" customWidth="1"/>
    <col min="2" max="2" width="11.7109375" style="105" customWidth="1"/>
    <col min="3" max="3" width="15" style="105" bestFit="1" customWidth="1"/>
    <col min="4" max="4" width="21" style="105" customWidth="1"/>
    <col min="5" max="5" width="36.140625" style="79" customWidth="1"/>
    <col min="6" max="6" width="17.42578125" style="79" customWidth="1"/>
    <col min="7" max="7" width="29.28515625" style="106" customWidth="1"/>
    <col min="8" max="11" width="13.28515625" style="80" customWidth="1"/>
    <col min="12" max="12" width="15" style="93" customWidth="1"/>
    <col min="13" max="13" width="15" style="94" customWidth="1"/>
    <col min="14" max="14" width="15" style="107" customWidth="1"/>
    <col min="15" max="15" width="15" style="94" customWidth="1"/>
    <col min="16" max="16" width="15" style="108" customWidth="1"/>
    <col min="17" max="17" width="16.85546875" style="113" bestFit="1" customWidth="1"/>
  </cols>
  <sheetData>
    <row r="1" spans="1:17" ht="30.75" thickBot="1" x14ac:dyDescent="0.3">
      <c r="A1" s="5" t="s">
        <v>3</v>
      </c>
      <c r="B1" s="7"/>
      <c r="C1" s="6"/>
      <c r="D1" s="6"/>
      <c r="E1" s="6"/>
      <c r="F1" s="9"/>
      <c r="G1" s="9"/>
      <c r="H1" s="8"/>
      <c r="I1" s="15"/>
      <c r="J1" s="16" t="s">
        <v>4</v>
      </c>
      <c r="K1" s="12" t="s">
        <v>85</v>
      </c>
      <c r="L1" s="18" t="s">
        <v>3</v>
      </c>
      <c r="M1" s="20" t="s">
        <v>3</v>
      </c>
      <c r="N1" s="22"/>
      <c r="O1" s="20" t="s">
        <v>3</v>
      </c>
      <c r="P1" s="10"/>
      <c r="Q1" s="109" t="e">
        <f>SUM(#REF!)</f>
        <v>#REF!</v>
      </c>
    </row>
    <row r="2" spans="1:17" ht="60.75" thickBot="1" x14ac:dyDescent="0.3">
      <c r="A2" s="1" t="s">
        <v>5</v>
      </c>
      <c r="B2" s="3" t="s">
        <v>13</v>
      </c>
      <c r="C2" s="2" t="s">
        <v>6</v>
      </c>
      <c r="D2" s="11" t="s">
        <v>8</v>
      </c>
      <c r="E2" s="2" t="s">
        <v>7</v>
      </c>
      <c r="F2" s="3" t="s">
        <v>11</v>
      </c>
      <c r="G2" s="2" t="s">
        <v>79</v>
      </c>
      <c r="H2" s="17" t="s">
        <v>9</v>
      </c>
      <c r="I2" s="17" t="s">
        <v>10</v>
      </c>
      <c r="J2" s="17" t="s">
        <v>0</v>
      </c>
      <c r="K2" s="17" t="s">
        <v>1</v>
      </c>
      <c r="L2" s="19" t="s">
        <v>2</v>
      </c>
      <c r="M2" s="21" t="s">
        <v>20</v>
      </c>
      <c r="N2" s="23" t="s">
        <v>22</v>
      </c>
      <c r="O2" s="21" t="s">
        <v>21</v>
      </c>
      <c r="P2" s="3" t="s">
        <v>23</v>
      </c>
      <c r="Q2" s="4" t="s">
        <v>12</v>
      </c>
    </row>
    <row r="3" spans="1:17" x14ac:dyDescent="0.25">
      <c r="A3" s="81" t="s">
        <v>26</v>
      </c>
      <c r="B3" s="90">
        <v>17827</v>
      </c>
      <c r="C3" s="90" t="s">
        <v>29</v>
      </c>
      <c r="D3" s="90" t="s">
        <v>55</v>
      </c>
      <c r="E3" s="81" t="s">
        <v>59</v>
      </c>
      <c r="F3" s="81" t="s">
        <v>42</v>
      </c>
      <c r="G3" s="91" t="s">
        <v>80</v>
      </c>
      <c r="H3" s="92">
        <v>43334</v>
      </c>
      <c r="I3" s="92">
        <v>43333</v>
      </c>
      <c r="J3" s="92">
        <v>43334</v>
      </c>
      <c r="K3" s="92">
        <v>43348</v>
      </c>
      <c r="L3" s="93">
        <v>43356</v>
      </c>
      <c r="M3" s="94">
        <v>6</v>
      </c>
      <c r="N3" s="88">
        <f t="shared" ref="N3:N31" si="0">M3*750</f>
        <v>4500</v>
      </c>
      <c r="O3" s="94">
        <v>1</v>
      </c>
      <c r="P3" s="89">
        <f t="shared" ref="P3:P31" si="1">O3*1500</f>
        <v>1500</v>
      </c>
      <c r="Q3" s="111">
        <v>6000</v>
      </c>
    </row>
    <row r="4" spans="1:17" x14ac:dyDescent="0.25">
      <c r="A4" s="81" t="s">
        <v>26</v>
      </c>
      <c r="B4" s="90">
        <v>17848</v>
      </c>
      <c r="C4" s="90" t="s">
        <v>29</v>
      </c>
      <c r="D4" s="90" t="s">
        <v>55</v>
      </c>
      <c r="E4" s="81" t="s">
        <v>36</v>
      </c>
      <c r="F4" s="81" t="s">
        <v>40</v>
      </c>
      <c r="G4" s="91" t="s">
        <v>80</v>
      </c>
      <c r="H4" s="92">
        <v>43342</v>
      </c>
      <c r="I4" s="92">
        <v>43341</v>
      </c>
      <c r="J4" s="92">
        <v>43342</v>
      </c>
      <c r="K4" s="92">
        <v>43356</v>
      </c>
      <c r="L4" s="93">
        <v>43368</v>
      </c>
      <c r="M4" s="94">
        <v>6</v>
      </c>
      <c r="N4" s="88">
        <f t="shared" si="0"/>
        <v>4500</v>
      </c>
      <c r="O4" s="94">
        <v>5</v>
      </c>
      <c r="P4" s="89">
        <f t="shared" si="1"/>
        <v>7500</v>
      </c>
      <c r="Q4" s="111">
        <v>12000</v>
      </c>
    </row>
    <row r="5" spans="1:17" x14ac:dyDescent="0.25">
      <c r="A5" s="81" t="s">
        <v>26</v>
      </c>
      <c r="B5" s="90">
        <v>18299</v>
      </c>
      <c r="C5" s="90" t="s">
        <v>29</v>
      </c>
      <c r="D5" s="90" t="s">
        <v>55</v>
      </c>
      <c r="E5" s="81" t="s">
        <v>62</v>
      </c>
      <c r="F5" s="81" t="s">
        <v>43</v>
      </c>
      <c r="G5" s="91" t="s">
        <v>80</v>
      </c>
      <c r="H5" s="92">
        <v>43355</v>
      </c>
      <c r="I5" s="92">
        <v>43355</v>
      </c>
      <c r="J5" s="92">
        <v>43355</v>
      </c>
      <c r="K5" s="92">
        <v>43369</v>
      </c>
      <c r="L5" s="93">
        <v>43371</v>
      </c>
      <c r="M5" s="94">
        <v>1</v>
      </c>
      <c r="N5" s="88">
        <f t="shared" si="0"/>
        <v>750</v>
      </c>
      <c r="O5" s="94">
        <v>0</v>
      </c>
      <c r="P5" s="89">
        <f t="shared" si="1"/>
        <v>0</v>
      </c>
      <c r="Q5" s="111">
        <v>750</v>
      </c>
    </row>
    <row r="6" spans="1:17" x14ac:dyDescent="0.25">
      <c r="A6" s="82" t="s">
        <v>26</v>
      </c>
      <c r="B6" s="83">
        <v>17817</v>
      </c>
      <c r="C6" s="83" t="s">
        <v>45</v>
      </c>
      <c r="D6" s="83" t="s">
        <v>55</v>
      </c>
      <c r="E6" s="82" t="s">
        <v>35</v>
      </c>
      <c r="F6" s="82" t="s">
        <v>43</v>
      </c>
      <c r="G6" s="84" t="s">
        <v>47</v>
      </c>
      <c r="H6" s="85">
        <v>43341</v>
      </c>
      <c r="I6" s="85">
        <v>43320</v>
      </c>
      <c r="J6" s="85">
        <v>43320</v>
      </c>
      <c r="K6" s="85">
        <v>43341</v>
      </c>
      <c r="L6" s="86">
        <v>43353</v>
      </c>
      <c r="M6" s="87">
        <v>4</v>
      </c>
      <c r="N6" s="88">
        <f t="shared" si="0"/>
        <v>3000</v>
      </c>
      <c r="O6" s="87">
        <v>5</v>
      </c>
      <c r="P6" s="89">
        <f t="shared" si="1"/>
        <v>7500</v>
      </c>
      <c r="Q6" s="110">
        <v>10500</v>
      </c>
    </row>
    <row r="7" spans="1:17" x14ac:dyDescent="0.25">
      <c r="A7" s="81" t="s">
        <v>26</v>
      </c>
      <c r="B7" s="90">
        <v>18291</v>
      </c>
      <c r="C7" s="90" t="s">
        <v>45</v>
      </c>
      <c r="D7" s="90" t="s">
        <v>55</v>
      </c>
      <c r="E7" s="81" t="s">
        <v>35</v>
      </c>
      <c r="F7" s="81" t="s">
        <v>43</v>
      </c>
      <c r="G7" s="91" t="s">
        <v>80</v>
      </c>
      <c r="H7" s="92">
        <v>43354</v>
      </c>
      <c r="I7" s="92">
        <v>43354</v>
      </c>
      <c r="J7" s="92">
        <v>43354</v>
      </c>
      <c r="K7" s="92">
        <v>43368</v>
      </c>
      <c r="L7" s="93">
        <v>43373</v>
      </c>
      <c r="M7" s="94">
        <v>5</v>
      </c>
      <c r="N7" s="88">
        <f t="shared" si="0"/>
        <v>3750</v>
      </c>
      <c r="O7" s="94">
        <v>0</v>
      </c>
      <c r="P7" s="89">
        <f t="shared" si="1"/>
        <v>0</v>
      </c>
      <c r="Q7" s="111">
        <v>3750</v>
      </c>
    </row>
    <row r="8" spans="1:17" x14ac:dyDescent="0.25">
      <c r="A8" s="81" t="s">
        <v>26</v>
      </c>
      <c r="B8" s="90">
        <v>17836</v>
      </c>
      <c r="C8" s="90" t="s">
        <v>28</v>
      </c>
      <c r="D8" s="90" t="s">
        <v>55</v>
      </c>
      <c r="E8" s="81" t="s">
        <v>32</v>
      </c>
      <c r="F8" s="81" t="s">
        <v>40</v>
      </c>
      <c r="G8" s="91" t="s">
        <v>80</v>
      </c>
      <c r="H8" s="92">
        <v>43334</v>
      </c>
      <c r="I8" s="92">
        <v>43334</v>
      </c>
      <c r="J8" s="92">
        <v>43334</v>
      </c>
      <c r="K8" s="92">
        <v>43348</v>
      </c>
      <c r="L8" s="93">
        <v>43370</v>
      </c>
      <c r="M8" s="94">
        <v>6</v>
      </c>
      <c r="N8" s="88">
        <f t="shared" si="0"/>
        <v>4500</v>
      </c>
      <c r="O8" s="94">
        <v>15</v>
      </c>
      <c r="P8" s="89">
        <f t="shared" si="1"/>
        <v>22500</v>
      </c>
      <c r="Q8" s="111">
        <v>27000</v>
      </c>
    </row>
    <row r="9" spans="1:17" x14ac:dyDescent="0.25">
      <c r="A9" s="82" t="s">
        <v>26</v>
      </c>
      <c r="B9" s="83">
        <v>17841</v>
      </c>
      <c r="C9" s="83" t="s">
        <v>30</v>
      </c>
      <c r="D9" s="83" t="s">
        <v>55</v>
      </c>
      <c r="E9" s="82" t="s">
        <v>31</v>
      </c>
      <c r="F9" s="82" t="s">
        <v>39</v>
      </c>
      <c r="G9" s="84" t="s">
        <v>47</v>
      </c>
      <c r="H9" s="85">
        <v>43341</v>
      </c>
      <c r="I9" s="85">
        <v>43339</v>
      </c>
      <c r="J9" s="85">
        <v>43341</v>
      </c>
      <c r="K9" s="85">
        <v>43355</v>
      </c>
      <c r="L9" s="86">
        <v>43360</v>
      </c>
      <c r="M9" s="87">
        <v>4</v>
      </c>
      <c r="N9" s="88">
        <f t="shared" si="0"/>
        <v>3000</v>
      </c>
      <c r="O9" s="87">
        <v>0</v>
      </c>
      <c r="P9" s="89">
        <f t="shared" si="1"/>
        <v>0</v>
      </c>
      <c r="Q9" s="110">
        <v>3000</v>
      </c>
    </row>
    <row r="10" spans="1:17" x14ac:dyDescent="0.25">
      <c r="A10" s="82" t="s">
        <v>26</v>
      </c>
      <c r="B10" s="83">
        <v>17833</v>
      </c>
      <c r="C10" s="83" t="s">
        <v>45</v>
      </c>
      <c r="D10" s="83" t="s">
        <v>55</v>
      </c>
      <c r="E10" s="82" t="s">
        <v>60</v>
      </c>
      <c r="F10" s="82" t="s">
        <v>61</v>
      </c>
      <c r="G10" s="84" t="s">
        <v>47</v>
      </c>
      <c r="H10" s="85">
        <v>43334</v>
      </c>
      <c r="I10" s="85">
        <v>43334</v>
      </c>
      <c r="J10" s="85">
        <v>43334</v>
      </c>
      <c r="K10" s="85">
        <v>43348</v>
      </c>
      <c r="L10" s="86">
        <v>43362</v>
      </c>
      <c r="M10" s="87">
        <v>6</v>
      </c>
      <c r="N10" s="88">
        <f t="shared" si="0"/>
        <v>4500</v>
      </c>
      <c r="O10" s="87">
        <v>7</v>
      </c>
      <c r="P10" s="89">
        <f t="shared" si="1"/>
        <v>10500</v>
      </c>
      <c r="Q10" s="110">
        <v>15000</v>
      </c>
    </row>
    <row r="11" spans="1:17" x14ac:dyDescent="0.25">
      <c r="A11" s="81" t="s">
        <v>26</v>
      </c>
      <c r="B11" s="90">
        <v>17823</v>
      </c>
      <c r="C11" s="90" t="s">
        <v>29</v>
      </c>
      <c r="D11" s="90" t="s">
        <v>55</v>
      </c>
      <c r="E11" s="81" t="s">
        <v>57</v>
      </c>
      <c r="F11" s="81" t="s">
        <v>42</v>
      </c>
      <c r="G11" s="91" t="s">
        <v>47</v>
      </c>
      <c r="H11" s="92">
        <v>43328</v>
      </c>
      <c r="I11" s="92">
        <v>43326</v>
      </c>
      <c r="J11" s="92">
        <v>43328</v>
      </c>
      <c r="K11" s="92">
        <v>43342</v>
      </c>
      <c r="L11" s="93">
        <v>43349</v>
      </c>
      <c r="M11" s="94">
        <v>5</v>
      </c>
      <c r="N11" s="88">
        <f t="shared" si="0"/>
        <v>3750</v>
      </c>
      <c r="O11" s="94">
        <v>0</v>
      </c>
      <c r="P11" s="89">
        <f t="shared" si="1"/>
        <v>0</v>
      </c>
      <c r="Q11" s="111">
        <v>3750</v>
      </c>
    </row>
    <row r="12" spans="1:17" x14ac:dyDescent="0.25">
      <c r="A12" s="82" t="s">
        <v>26</v>
      </c>
      <c r="B12" s="83">
        <v>18279</v>
      </c>
      <c r="C12" s="83" t="s">
        <v>29</v>
      </c>
      <c r="D12" s="83" t="s">
        <v>55</v>
      </c>
      <c r="E12" s="82" t="s">
        <v>62</v>
      </c>
      <c r="F12" s="82" t="s">
        <v>43</v>
      </c>
      <c r="G12" s="84" t="s">
        <v>80</v>
      </c>
      <c r="H12" s="85">
        <v>43349</v>
      </c>
      <c r="I12" s="85">
        <v>43347</v>
      </c>
      <c r="J12" s="85">
        <v>43349</v>
      </c>
      <c r="K12" s="85">
        <v>43363</v>
      </c>
      <c r="L12" s="86">
        <v>43373</v>
      </c>
      <c r="M12" s="87">
        <v>6</v>
      </c>
      <c r="N12" s="88">
        <f t="shared" si="0"/>
        <v>4500</v>
      </c>
      <c r="O12" s="87">
        <v>4</v>
      </c>
      <c r="P12" s="89">
        <f t="shared" si="1"/>
        <v>6000</v>
      </c>
      <c r="Q12" s="110">
        <v>10500</v>
      </c>
    </row>
    <row r="13" spans="1:17" x14ac:dyDescent="0.25">
      <c r="A13" s="82" t="s">
        <v>26</v>
      </c>
      <c r="B13" s="83">
        <v>17857</v>
      </c>
      <c r="C13" s="83" t="s">
        <v>29</v>
      </c>
      <c r="D13" s="83" t="s">
        <v>55</v>
      </c>
      <c r="E13" s="82" t="s">
        <v>36</v>
      </c>
      <c r="F13" s="82" t="s">
        <v>40</v>
      </c>
      <c r="G13" s="84" t="s">
        <v>80</v>
      </c>
      <c r="H13" s="85">
        <v>43343</v>
      </c>
      <c r="I13" s="85">
        <v>43343</v>
      </c>
      <c r="J13" s="85">
        <v>43343</v>
      </c>
      <c r="K13" s="85">
        <v>43357</v>
      </c>
      <c r="L13" s="86">
        <v>43360</v>
      </c>
      <c r="M13" s="87">
        <v>2</v>
      </c>
      <c r="N13" s="88">
        <f t="shared" si="0"/>
        <v>1500</v>
      </c>
      <c r="O13" s="87">
        <v>0</v>
      </c>
      <c r="P13" s="89">
        <f t="shared" si="1"/>
        <v>0</v>
      </c>
      <c r="Q13" s="110">
        <v>1500</v>
      </c>
    </row>
    <row r="14" spans="1:17" x14ac:dyDescent="0.25">
      <c r="A14" s="82" t="s">
        <v>26</v>
      </c>
      <c r="B14" s="83">
        <v>17822</v>
      </c>
      <c r="C14" s="83" t="s">
        <v>28</v>
      </c>
      <c r="D14" s="83" t="s">
        <v>55</v>
      </c>
      <c r="E14" s="82" t="s">
        <v>46</v>
      </c>
      <c r="F14" s="82" t="s">
        <v>41</v>
      </c>
      <c r="G14" s="84" t="s">
        <v>47</v>
      </c>
      <c r="H14" s="85">
        <v>43326</v>
      </c>
      <c r="I14" s="85">
        <v>43325</v>
      </c>
      <c r="J14" s="85">
        <v>43326</v>
      </c>
      <c r="K14" s="85">
        <v>43340</v>
      </c>
      <c r="L14" s="86">
        <v>43356</v>
      </c>
      <c r="M14" s="87">
        <v>3</v>
      </c>
      <c r="N14" s="88">
        <f t="shared" si="0"/>
        <v>2250</v>
      </c>
      <c r="O14" s="87">
        <v>9</v>
      </c>
      <c r="P14" s="89">
        <f t="shared" si="1"/>
        <v>13500</v>
      </c>
      <c r="Q14" s="110">
        <v>15750</v>
      </c>
    </row>
    <row r="15" spans="1:17" x14ac:dyDescent="0.25">
      <c r="A15" s="82" t="s">
        <v>26</v>
      </c>
      <c r="B15" s="83">
        <v>17825</v>
      </c>
      <c r="C15" s="83" t="s">
        <v>29</v>
      </c>
      <c r="D15" s="83" t="s">
        <v>55</v>
      </c>
      <c r="E15" s="82" t="s">
        <v>58</v>
      </c>
      <c r="F15" s="82" t="s">
        <v>56</v>
      </c>
      <c r="G15" s="84" t="s">
        <v>84</v>
      </c>
      <c r="H15" s="85">
        <v>43333</v>
      </c>
      <c r="I15" s="85">
        <v>43332</v>
      </c>
      <c r="J15" s="85">
        <v>43333</v>
      </c>
      <c r="K15" s="85">
        <v>43354</v>
      </c>
      <c r="L15" s="86">
        <v>43373</v>
      </c>
      <c r="M15" s="87">
        <v>6</v>
      </c>
      <c r="N15" s="88">
        <f t="shared" si="0"/>
        <v>4500</v>
      </c>
      <c r="O15" s="87">
        <v>13</v>
      </c>
      <c r="P15" s="89">
        <f t="shared" si="1"/>
        <v>19500</v>
      </c>
      <c r="Q15" s="110">
        <v>24000</v>
      </c>
    </row>
    <row r="16" spans="1:17" x14ac:dyDescent="0.25">
      <c r="A16" s="81" t="s">
        <v>26</v>
      </c>
      <c r="B16" s="90">
        <v>17820</v>
      </c>
      <c r="C16" s="90" t="s">
        <v>52</v>
      </c>
      <c r="D16" s="90" t="s">
        <v>55</v>
      </c>
      <c r="E16" s="81" t="s">
        <v>32</v>
      </c>
      <c r="F16" s="81" t="s">
        <v>40</v>
      </c>
      <c r="G16" s="91" t="s">
        <v>80</v>
      </c>
      <c r="H16" s="92">
        <v>43321</v>
      </c>
      <c r="I16" s="92">
        <v>43321</v>
      </c>
      <c r="J16" s="92">
        <v>43321</v>
      </c>
      <c r="K16" s="92">
        <v>43335</v>
      </c>
      <c r="L16" s="93">
        <v>43371</v>
      </c>
      <c r="M16" s="94">
        <v>0</v>
      </c>
      <c r="N16" s="88">
        <f t="shared" si="0"/>
        <v>0</v>
      </c>
      <c r="O16" s="94">
        <v>27</v>
      </c>
      <c r="P16" s="89">
        <f t="shared" si="1"/>
        <v>40500</v>
      </c>
      <c r="Q16" s="111">
        <v>40500</v>
      </c>
    </row>
    <row r="17" spans="1:17" x14ac:dyDescent="0.25">
      <c r="A17" s="81" t="s">
        <v>26</v>
      </c>
      <c r="B17" s="90">
        <v>18286</v>
      </c>
      <c r="C17" s="90" t="s">
        <v>30</v>
      </c>
      <c r="D17" s="90" t="s">
        <v>55</v>
      </c>
      <c r="E17" s="81" t="s">
        <v>31</v>
      </c>
      <c r="F17" s="81" t="s">
        <v>39</v>
      </c>
      <c r="G17" s="91" t="s">
        <v>80</v>
      </c>
      <c r="H17" s="92">
        <v>43350</v>
      </c>
      <c r="I17" s="92">
        <v>43349</v>
      </c>
      <c r="J17" s="92">
        <v>43350</v>
      </c>
      <c r="K17" s="92">
        <v>43364</v>
      </c>
      <c r="L17" s="93">
        <v>43373</v>
      </c>
      <c r="M17" s="94">
        <v>6</v>
      </c>
      <c r="N17" s="88">
        <f t="shared" si="0"/>
        <v>4500</v>
      </c>
      <c r="O17" s="94">
        <v>3</v>
      </c>
      <c r="P17" s="89">
        <f t="shared" si="1"/>
        <v>4500</v>
      </c>
      <c r="Q17" s="111">
        <v>9000</v>
      </c>
    </row>
    <row r="18" spans="1:17" x14ac:dyDescent="0.25">
      <c r="A18" s="82" t="s">
        <v>26</v>
      </c>
      <c r="B18" s="83">
        <v>18282</v>
      </c>
      <c r="C18" s="83" t="s">
        <v>30</v>
      </c>
      <c r="D18" s="83" t="s">
        <v>55</v>
      </c>
      <c r="E18" s="82" t="s">
        <v>31</v>
      </c>
      <c r="F18" s="82" t="s">
        <v>39</v>
      </c>
      <c r="G18" s="84" t="s">
        <v>80</v>
      </c>
      <c r="H18" s="85">
        <v>43350</v>
      </c>
      <c r="I18" s="85">
        <v>43348</v>
      </c>
      <c r="J18" s="85">
        <v>43350</v>
      </c>
      <c r="K18" s="85">
        <v>43364</v>
      </c>
      <c r="L18" s="86">
        <v>43368</v>
      </c>
      <c r="M18" s="87">
        <v>3</v>
      </c>
      <c r="N18" s="88">
        <f t="shared" si="0"/>
        <v>2250</v>
      </c>
      <c r="O18" s="87">
        <v>0</v>
      </c>
      <c r="P18" s="89">
        <f t="shared" si="1"/>
        <v>0</v>
      </c>
      <c r="Q18" s="110">
        <v>2250</v>
      </c>
    </row>
    <row r="19" spans="1:17" x14ac:dyDescent="0.25">
      <c r="A19" s="82" t="s">
        <v>26</v>
      </c>
      <c r="B19" s="83">
        <v>17847</v>
      </c>
      <c r="C19" s="83" t="s">
        <v>28</v>
      </c>
      <c r="D19" s="83" t="s">
        <v>55</v>
      </c>
      <c r="E19" s="82" t="s">
        <v>34</v>
      </c>
      <c r="F19" s="82" t="s">
        <v>42</v>
      </c>
      <c r="G19" s="84" t="s">
        <v>80</v>
      </c>
      <c r="H19" s="85">
        <v>43340</v>
      </c>
      <c r="I19" s="85">
        <v>43340</v>
      </c>
      <c r="J19" s="85">
        <v>43340</v>
      </c>
      <c r="K19" s="85">
        <v>43354</v>
      </c>
      <c r="L19" s="86">
        <v>43373</v>
      </c>
      <c r="M19" s="87">
        <v>6</v>
      </c>
      <c r="N19" s="88">
        <f t="shared" si="0"/>
        <v>4500</v>
      </c>
      <c r="O19" s="87">
        <v>13</v>
      </c>
      <c r="P19" s="89">
        <f t="shared" si="1"/>
        <v>19500</v>
      </c>
      <c r="Q19" s="110">
        <v>24000</v>
      </c>
    </row>
    <row r="20" spans="1:17" x14ac:dyDescent="0.25">
      <c r="A20" s="81" t="s">
        <v>26</v>
      </c>
      <c r="B20" s="90">
        <v>17837</v>
      </c>
      <c r="C20" s="90" t="s">
        <v>45</v>
      </c>
      <c r="D20" s="90" t="s">
        <v>55</v>
      </c>
      <c r="E20" s="81" t="s">
        <v>31</v>
      </c>
      <c r="F20" s="81" t="s">
        <v>39</v>
      </c>
      <c r="G20" s="91" t="s">
        <v>80</v>
      </c>
      <c r="H20" s="92">
        <v>43335</v>
      </c>
      <c r="I20" s="92">
        <v>43335</v>
      </c>
      <c r="J20" s="92">
        <v>43335</v>
      </c>
      <c r="K20" s="92">
        <v>43349</v>
      </c>
      <c r="L20" s="93">
        <v>43357</v>
      </c>
      <c r="M20" s="94">
        <v>6</v>
      </c>
      <c r="N20" s="88">
        <f t="shared" si="0"/>
        <v>4500</v>
      </c>
      <c r="O20" s="94">
        <v>1</v>
      </c>
      <c r="P20" s="89">
        <f t="shared" si="1"/>
        <v>1500</v>
      </c>
      <c r="Q20" s="111">
        <v>6000</v>
      </c>
    </row>
    <row r="21" spans="1:17" x14ac:dyDescent="0.25">
      <c r="A21" s="81" t="s">
        <v>26</v>
      </c>
      <c r="B21" s="90">
        <v>17853</v>
      </c>
      <c r="C21" s="90" t="s">
        <v>29</v>
      </c>
      <c r="D21" s="90" t="s">
        <v>55</v>
      </c>
      <c r="E21" s="81" t="s">
        <v>38</v>
      </c>
      <c r="F21" s="81" t="s">
        <v>39</v>
      </c>
      <c r="G21" s="91" t="s">
        <v>80</v>
      </c>
      <c r="H21" s="92">
        <v>43341</v>
      </c>
      <c r="I21" s="92">
        <v>43341</v>
      </c>
      <c r="J21" s="92">
        <v>43341</v>
      </c>
      <c r="K21" s="92">
        <v>43355</v>
      </c>
      <c r="L21" s="93">
        <v>43373</v>
      </c>
      <c r="M21" s="94">
        <v>6</v>
      </c>
      <c r="N21" s="88">
        <f t="shared" si="0"/>
        <v>4500</v>
      </c>
      <c r="O21" s="94">
        <v>12</v>
      </c>
      <c r="P21" s="89">
        <f t="shared" si="1"/>
        <v>18000</v>
      </c>
      <c r="Q21" s="111">
        <v>22500</v>
      </c>
    </row>
    <row r="22" spans="1:17" x14ac:dyDescent="0.25">
      <c r="A22" s="82" t="s">
        <v>26</v>
      </c>
      <c r="B22" s="83">
        <v>17818</v>
      </c>
      <c r="C22" s="83" t="s">
        <v>29</v>
      </c>
      <c r="D22" s="83" t="s">
        <v>55</v>
      </c>
      <c r="E22" s="82" t="s">
        <v>33</v>
      </c>
      <c r="F22" s="82" t="s">
        <v>39</v>
      </c>
      <c r="G22" s="84" t="s">
        <v>47</v>
      </c>
      <c r="H22" s="85">
        <v>43321</v>
      </c>
      <c r="I22" s="85">
        <v>43320</v>
      </c>
      <c r="J22" s="85">
        <v>43321</v>
      </c>
      <c r="K22" s="85">
        <v>43335</v>
      </c>
      <c r="L22" s="86">
        <v>43350</v>
      </c>
      <c r="M22" s="87">
        <v>0</v>
      </c>
      <c r="N22" s="88">
        <f t="shared" si="0"/>
        <v>0</v>
      </c>
      <c r="O22" s="87">
        <v>6</v>
      </c>
      <c r="P22" s="89">
        <f t="shared" si="1"/>
        <v>9000</v>
      </c>
      <c r="Q22" s="110">
        <v>9000</v>
      </c>
    </row>
    <row r="23" spans="1:17" ht="15.75" thickBot="1" x14ac:dyDescent="0.3">
      <c r="A23" s="121" t="s">
        <v>26</v>
      </c>
      <c r="B23" s="122">
        <v>17821</v>
      </c>
      <c r="C23" s="122" t="s">
        <v>45</v>
      </c>
      <c r="D23" s="122" t="s">
        <v>55</v>
      </c>
      <c r="E23" s="121" t="s">
        <v>34</v>
      </c>
      <c r="F23" s="121" t="s">
        <v>42</v>
      </c>
      <c r="G23" s="123" t="s">
        <v>47</v>
      </c>
      <c r="H23" s="124">
        <v>43327</v>
      </c>
      <c r="I23" s="124">
        <v>43325</v>
      </c>
      <c r="J23" s="124">
        <v>43327</v>
      </c>
      <c r="K23" s="124">
        <v>43341</v>
      </c>
      <c r="L23" s="125">
        <v>43349</v>
      </c>
      <c r="M23" s="126">
        <v>4</v>
      </c>
      <c r="N23" s="95">
        <f t="shared" si="0"/>
        <v>3000</v>
      </c>
      <c r="O23" s="126">
        <v>1</v>
      </c>
      <c r="P23" s="96">
        <f t="shared" si="1"/>
        <v>1500</v>
      </c>
      <c r="Q23" s="127">
        <v>4500</v>
      </c>
    </row>
    <row r="24" spans="1:17" x14ac:dyDescent="0.25">
      <c r="A24" s="114" t="s">
        <v>25</v>
      </c>
      <c r="B24" s="115">
        <v>17706</v>
      </c>
      <c r="C24" s="115" t="s">
        <v>28</v>
      </c>
      <c r="D24" s="115" t="s">
        <v>55</v>
      </c>
      <c r="E24" s="114" t="s">
        <v>51</v>
      </c>
      <c r="F24" s="114" t="s">
        <v>49</v>
      </c>
      <c r="G24" s="116" t="s">
        <v>80</v>
      </c>
      <c r="H24" s="117">
        <v>43333</v>
      </c>
      <c r="I24" s="117">
        <v>43333</v>
      </c>
      <c r="J24" s="117">
        <v>43333</v>
      </c>
      <c r="K24" s="117">
        <v>43347</v>
      </c>
      <c r="L24" s="118">
        <v>43356</v>
      </c>
      <c r="M24" s="119">
        <v>6</v>
      </c>
      <c r="N24" s="103">
        <f t="shared" si="0"/>
        <v>4500</v>
      </c>
      <c r="O24" s="119">
        <v>2</v>
      </c>
      <c r="P24" s="104">
        <f t="shared" si="1"/>
        <v>3000</v>
      </c>
      <c r="Q24" s="120">
        <v>7500</v>
      </c>
    </row>
    <row r="25" spans="1:17" x14ac:dyDescent="0.25">
      <c r="A25" s="82" t="s">
        <v>25</v>
      </c>
      <c r="B25" s="83">
        <v>18038</v>
      </c>
      <c r="C25" s="83" t="s">
        <v>29</v>
      </c>
      <c r="D25" s="83" t="s">
        <v>55</v>
      </c>
      <c r="E25" s="82" t="s">
        <v>50</v>
      </c>
      <c r="F25" s="82" t="s">
        <v>49</v>
      </c>
      <c r="G25" s="84" t="s">
        <v>47</v>
      </c>
      <c r="H25" s="85">
        <v>43333</v>
      </c>
      <c r="I25" s="85">
        <v>43333</v>
      </c>
      <c r="J25" s="85">
        <v>43333</v>
      </c>
      <c r="K25" s="85">
        <v>43347</v>
      </c>
      <c r="L25" s="86">
        <v>43367</v>
      </c>
      <c r="M25" s="87">
        <v>6</v>
      </c>
      <c r="N25" s="88">
        <f t="shared" si="0"/>
        <v>4500</v>
      </c>
      <c r="O25" s="87">
        <v>13</v>
      </c>
      <c r="P25" s="89">
        <f t="shared" si="1"/>
        <v>19500</v>
      </c>
      <c r="Q25" s="110">
        <v>24000</v>
      </c>
    </row>
    <row r="26" spans="1:17" x14ac:dyDescent="0.25">
      <c r="A26" s="81" t="s">
        <v>25</v>
      </c>
      <c r="B26" s="90">
        <v>18010</v>
      </c>
      <c r="C26" s="90" t="s">
        <v>29</v>
      </c>
      <c r="D26" s="90" t="s">
        <v>55</v>
      </c>
      <c r="E26" s="81" t="s">
        <v>48</v>
      </c>
      <c r="F26" s="81" t="s">
        <v>49</v>
      </c>
      <c r="G26" s="91" t="s">
        <v>80</v>
      </c>
      <c r="H26" s="92">
        <v>43315</v>
      </c>
      <c r="I26" s="92">
        <v>43315</v>
      </c>
      <c r="J26" s="92">
        <v>43315</v>
      </c>
      <c r="K26" s="92">
        <v>43329</v>
      </c>
      <c r="L26" s="93">
        <v>43348</v>
      </c>
      <c r="M26" s="94">
        <v>0</v>
      </c>
      <c r="N26" s="88">
        <f t="shared" si="0"/>
        <v>0</v>
      </c>
      <c r="O26" s="94">
        <v>4</v>
      </c>
      <c r="P26" s="89">
        <f t="shared" si="1"/>
        <v>6000</v>
      </c>
      <c r="Q26" s="111">
        <v>6000</v>
      </c>
    </row>
    <row r="27" spans="1:17" s="27" customFormat="1" x14ac:dyDescent="0.25">
      <c r="A27" s="82" t="s">
        <v>25</v>
      </c>
      <c r="B27" s="83">
        <v>17618</v>
      </c>
      <c r="C27" s="83" t="s">
        <v>28</v>
      </c>
      <c r="D27" s="83" t="s">
        <v>55</v>
      </c>
      <c r="E27" s="82" t="s">
        <v>53</v>
      </c>
      <c r="F27" s="82" t="s">
        <v>54</v>
      </c>
      <c r="G27" s="84" t="s">
        <v>80</v>
      </c>
      <c r="H27" s="85">
        <v>43322</v>
      </c>
      <c r="I27" s="85">
        <v>43322</v>
      </c>
      <c r="J27" s="85">
        <v>43322</v>
      </c>
      <c r="K27" s="85">
        <v>43336</v>
      </c>
      <c r="L27" s="86">
        <v>43373</v>
      </c>
      <c r="M27" s="87">
        <v>0</v>
      </c>
      <c r="N27" s="88">
        <f t="shared" si="0"/>
        <v>0</v>
      </c>
      <c r="O27" s="87">
        <v>30</v>
      </c>
      <c r="P27" s="89">
        <f t="shared" si="1"/>
        <v>45000</v>
      </c>
      <c r="Q27" s="110">
        <v>45000</v>
      </c>
    </row>
    <row r="28" spans="1:17" s="27" customFormat="1" x14ac:dyDescent="0.25">
      <c r="A28" s="82" t="s">
        <v>25</v>
      </c>
      <c r="B28" s="83">
        <v>18011</v>
      </c>
      <c r="C28" s="83" t="s">
        <v>29</v>
      </c>
      <c r="D28" s="83" t="s">
        <v>55</v>
      </c>
      <c r="E28" s="82" t="s">
        <v>37</v>
      </c>
      <c r="F28" s="82" t="s">
        <v>44</v>
      </c>
      <c r="G28" s="84" t="s">
        <v>81</v>
      </c>
      <c r="H28" s="85">
        <v>43315</v>
      </c>
      <c r="I28" s="85">
        <v>43315</v>
      </c>
      <c r="J28" s="85">
        <v>43315</v>
      </c>
      <c r="K28" s="85">
        <v>43329</v>
      </c>
      <c r="L28" s="86">
        <v>43347</v>
      </c>
      <c r="M28" s="87">
        <v>0</v>
      </c>
      <c r="N28" s="88">
        <f t="shared" si="0"/>
        <v>0</v>
      </c>
      <c r="O28" s="87">
        <v>3</v>
      </c>
      <c r="P28" s="89">
        <f t="shared" si="1"/>
        <v>4500</v>
      </c>
      <c r="Q28" s="110">
        <v>4500</v>
      </c>
    </row>
    <row r="29" spans="1:17" s="27" customFormat="1" x14ac:dyDescent="0.25">
      <c r="A29" s="82" t="s">
        <v>25</v>
      </c>
      <c r="B29" s="83">
        <v>17720</v>
      </c>
      <c r="C29" s="83" t="s">
        <v>28</v>
      </c>
      <c r="D29" s="83" t="s">
        <v>55</v>
      </c>
      <c r="E29" s="82" t="s">
        <v>51</v>
      </c>
      <c r="F29" s="82" t="s">
        <v>49</v>
      </c>
      <c r="G29" s="84" t="s">
        <v>82</v>
      </c>
      <c r="H29" s="85">
        <v>43336</v>
      </c>
      <c r="I29" s="85">
        <v>43335</v>
      </c>
      <c r="J29" s="85">
        <v>43336</v>
      </c>
      <c r="K29" s="85">
        <v>43350</v>
      </c>
      <c r="L29" s="86">
        <v>43373</v>
      </c>
      <c r="M29" s="87">
        <v>6</v>
      </c>
      <c r="N29" s="88">
        <f t="shared" si="0"/>
        <v>4500</v>
      </c>
      <c r="O29" s="87">
        <v>17</v>
      </c>
      <c r="P29" s="89">
        <f t="shared" si="1"/>
        <v>25500</v>
      </c>
      <c r="Q29" s="110">
        <v>30000</v>
      </c>
    </row>
    <row r="30" spans="1:17" x14ac:dyDescent="0.25">
      <c r="A30" s="81" t="s">
        <v>25</v>
      </c>
      <c r="B30" s="90">
        <v>17786</v>
      </c>
      <c r="C30" s="90" t="s">
        <v>28</v>
      </c>
      <c r="D30" s="90" t="s">
        <v>55</v>
      </c>
      <c r="E30" s="81" t="s">
        <v>51</v>
      </c>
      <c r="F30" s="81" t="s">
        <v>49</v>
      </c>
      <c r="G30" s="91" t="s">
        <v>83</v>
      </c>
      <c r="H30" s="92">
        <v>43343</v>
      </c>
      <c r="I30" s="92">
        <v>43342</v>
      </c>
      <c r="J30" s="92">
        <v>43343</v>
      </c>
      <c r="K30" s="92">
        <v>43357</v>
      </c>
      <c r="L30" s="93">
        <v>43371</v>
      </c>
      <c r="M30" s="94">
        <v>6</v>
      </c>
      <c r="N30" s="88">
        <f t="shared" si="0"/>
        <v>4500</v>
      </c>
      <c r="O30" s="94">
        <v>7</v>
      </c>
      <c r="P30" s="89">
        <f t="shared" si="1"/>
        <v>10500</v>
      </c>
      <c r="Q30" s="111">
        <v>15000</v>
      </c>
    </row>
    <row r="31" spans="1:17" x14ac:dyDescent="0.25">
      <c r="A31" s="82" t="s">
        <v>25</v>
      </c>
      <c r="B31" s="83">
        <v>17711</v>
      </c>
      <c r="C31" s="83" t="s">
        <v>28</v>
      </c>
      <c r="D31" s="83" t="s">
        <v>55</v>
      </c>
      <c r="E31" s="82" t="s">
        <v>51</v>
      </c>
      <c r="F31" s="82" t="s">
        <v>49</v>
      </c>
      <c r="G31" s="84" t="s">
        <v>80</v>
      </c>
      <c r="H31" s="85">
        <v>43334</v>
      </c>
      <c r="I31" s="85">
        <v>43334</v>
      </c>
      <c r="J31" s="85">
        <v>43334</v>
      </c>
      <c r="K31" s="85">
        <v>43348</v>
      </c>
      <c r="L31" s="86">
        <v>43350</v>
      </c>
      <c r="M31" s="87">
        <v>1</v>
      </c>
      <c r="N31" s="88">
        <f t="shared" si="0"/>
        <v>750</v>
      </c>
      <c r="O31" s="87">
        <v>0</v>
      </c>
      <c r="P31" s="89">
        <f t="shared" si="1"/>
        <v>0</v>
      </c>
      <c r="Q31" s="110">
        <v>750</v>
      </c>
    </row>
    <row r="32" spans="1:17" x14ac:dyDescent="0.25">
      <c r="A32" s="97"/>
      <c r="B32" s="98"/>
      <c r="C32" s="98"/>
      <c r="D32" s="98"/>
      <c r="E32" s="97"/>
      <c r="F32" s="97"/>
      <c r="G32" s="99"/>
      <c r="H32" s="100"/>
      <c r="I32" s="100"/>
      <c r="J32" s="100"/>
      <c r="K32" s="100"/>
      <c r="L32" s="101"/>
      <c r="M32" s="102"/>
      <c r="N32" s="103"/>
      <c r="O32" s="102"/>
      <c r="P32" s="104"/>
      <c r="Q32" s="112"/>
    </row>
    <row r="33" spans="1:17" x14ac:dyDescent="0.25">
      <c r="A33" s="81"/>
      <c r="B33" s="90"/>
      <c r="C33" s="90"/>
      <c r="D33" s="90"/>
      <c r="E33" s="81"/>
      <c r="F33" s="81"/>
      <c r="G33" s="91"/>
      <c r="H33" s="92"/>
      <c r="I33" s="92"/>
      <c r="J33" s="92"/>
      <c r="K33" s="92"/>
      <c r="N33" s="88"/>
      <c r="P33" s="89"/>
      <c r="Q33" s="111"/>
    </row>
    <row r="34" spans="1:17" x14ac:dyDescent="0.25">
      <c r="A34" s="81"/>
      <c r="B34" s="90"/>
      <c r="C34" s="90"/>
      <c r="D34" s="90"/>
      <c r="E34" s="81"/>
      <c r="F34" s="81"/>
      <c r="G34" s="91"/>
      <c r="H34" s="92"/>
      <c r="I34" s="92"/>
      <c r="J34" s="92"/>
      <c r="K34" s="92"/>
      <c r="N34" s="88"/>
      <c r="P34" s="89"/>
      <c r="Q34" s="111"/>
    </row>
    <row r="35" spans="1:17" x14ac:dyDescent="0.25">
      <c r="A35" s="81"/>
      <c r="B35" s="90"/>
      <c r="C35" s="90"/>
      <c r="D35" s="90"/>
      <c r="E35" s="81"/>
      <c r="F35" s="81"/>
      <c r="G35" s="91"/>
      <c r="H35" s="92"/>
      <c r="I35" s="92"/>
      <c r="J35" s="92"/>
      <c r="K35" s="92"/>
      <c r="N35" s="88"/>
      <c r="P35" s="89"/>
      <c r="Q35" s="111"/>
    </row>
    <row r="36" spans="1:17" x14ac:dyDescent="0.25">
      <c r="A36" s="81"/>
      <c r="B36" s="90"/>
      <c r="C36" s="90"/>
      <c r="D36" s="90"/>
      <c r="E36" s="81"/>
      <c r="F36" s="81"/>
      <c r="G36" s="91"/>
      <c r="H36" s="92"/>
      <c r="I36" s="92"/>
      <c r="J36" s="92"/>
      <c r="K36" s="92"/>
      <c r="N36" s="88"/>
      <c r="P36" s="89"/>
      <c r="Q36" s="111"/>
    </row>
    <row r="37" spans="1:17" x14ac:dyDescent="0.25">
      <c r="A37" s="81"/>
      <c r="B37" s="90"/>
      <c r="C37" s="90"/>
      <c r="D37" s="90"/>
      <c r="E37" s="81"/>
      <c r="F37" s="81"/>
      <c r="G37" s="91"/>
      <c r="H37" s="92"/>
      <c r="I37" s="92"/>
      <c r="J37" s="92"/>
      <c r="K37" s="92"/>
      <c r="N37" s="88"/>
      <c r="P37" s="89"/>
      <c r="Q37" s="111"/>
    </row>
    <row r="38" spans="1:17" x14ac:dyDescent="0.25">
      <c r="A38" s="81"/>
      <c r="B38" s="90"/>
      <c r="C38" s="90"/>
      <c r="D38" s="90"/>
      <c r="E38" s="81"/>
      <c r="F38" s="81"/>
      <c r="G38" s="91"/>
      <c r="H38" s="92"/>
      <c r="I38" s="92"/>
      <c r="J38" s="92"/>
      <c r="K38" s="92"/>
      <c r="N38" s="88"/>
      <c r="P38" s="89"/>
      <c r="Q38" s="111"/>
    </row>
    <row r="39" spans="1:17" x14ac:dyDescent="0.25">
      <c r="A39" s="81"/>
      <c r="B39" s="90"/>
      <c r="C39" s="90"/>
      <c r="D39" s="90"/>
      <c r="E39" s="81"/>
      <c r="F39" s="81"/>
      <c r="G39" s="91"/>
      <c r="H39" s="92"/>
      <c r="I39" s="92"/>
      <c r="J39" s="92"/>
      <c r="K39" s="92"/>
      <c r="N39" s="88"/>
      <c r="P39" s="89"/>
      <c r="Q39" s="111"/>
    </row>
    <row r="40" spans="1:17" x14ac:dyDescent="0.25">
      <c r="A40" s="81"/>
      <c r="B40" s="90"/>
      <c r="C40" s="90"/>
      <c r="D40" s="90"/>
      <c r="E40" s="81"/>
      <c r="F40" s="81"/>
      <c r="G40" s="91"/>
      <c r="H40" s="92"/>
      <c r="I40" s="92"/>
      <c r="J40" s="92"/>
      <c r="K40" s="92"/>
      <c r="N40" s="88"/>
      <c r="P40" s="89"/>
      <c r="Q40" s="111"/>
    </row>
    <row r="41" spans="1:17" x14ac:dyDescent="0.25">
      <c r="A41" s="81"/>
      <c r="B41" s="90"/>
      <c r="C41" s="90"/>
      <c r="D41" s="90"/>
      <c r="E41" s="81"/>
      <c r="F41" s="81"/>
      <c r="G41" s="91"/>
      <c r="H41" s="92"/>
      <c r="I41" s="92"/>
      <c r="J41" s="92"/>
      <c r="K41" s="92"/>
      <c r="N41" s="88"/>
      <c r="P41" s="89"/>
      <c r="Q41" s="111"/>
    </row>
    <row r="42" spans="1:17" x14ac:dyDescent="0.25">
      <c r="A42" s="81"/>
      <c r="B42" s="90"/>
      <c r="C42" s="90"/>
      <c r="D42" s="90"/>
      <c r="E42" s="81"/>
      <c r="F42" s="81"/>
      <c r="G42" s="91"/>
      <c r="H42" s="92"/>
      <c r="I42" s="92"/>
      <c r="J42" s="92"/>
      <c r="K42" s="92"/>
      <c r="N42" s="88"/>
      <c r="P42" s="89"/>
      <c r="Q42" s="111"/>
    </row>
    <row r="43" spans="1:17" x14ac:dyDescent="0.25">
      <c r="A43" s="81"/>
      <c r="B43" s="90"/>
      <c r="C43" s="90"/>
      <c r="D43" s="90"/>
      <c r="E43" s="81"/>
      <c r="F43" s="81"/>
      <c r="G43" s="91"/>
      <c r="H43" s="92"/>
      <c r="I43" s="92"/>
      <c r="J43" s="92"/>
      <c r="K43" s="92"/>
      <c r="N43" s="88"/>
      <c r="P43" s="89"/>
      <c r="Q43" s="111"/>
    </row>
    <row r="44" spans="1:17" x14ac:dyDescent="0.25">
      <c r="A44" s="81"/>
      <c r="B44" s="90"/>
      <c r="C44" s="90"/>
      <c r="D44" s="90"/>
      <c r="E44" s="81"/>
      <c r="F44" s="81"/>
      <c r="G44" s="91"/>
      <c r="H44" s="92"/>
      <c r="I44" s="92"/>
      <c r="J44" s="92"/>
      <c r="K44" s="92"/>
      <c r="N44" s="88"/>
      <c r="P44" s="89"/>
      <c r="Q44" s="111"/>
    </row>
    <row r="45" spans="1:17" x14ac:dyDescent="0.25">
      <c r="A45" s="81"/>
      <c r="B45" s="90"/>
      <c r="C45" s="90"/>
      <c r="D45" s="90"/>
      <c r="E45" s="81"/>
      <c r="F45" s="81"/>
      <c r="G45" s="91"/>
      <c r="H45" s="92"/>
      <c r="I45" s="92"/>
      <c r="J45" s="92"/>
      <c r="K45" s="92"/>
      <c r="N45" s="88"/>
      <c r="P45" s="89"/>
      <c r="Q45" s="111"/>
    </row>
    <row r="46" spans="1:17" x14ac:dyDescent="0.25">
      <c r="A46" s="81"/>
      <c r="B46" s="90"/>
      <c r="C46" s="90"/>
      <c r="D46" s="90"/>
      <c r="E46" s="81"/>
      <c r="F46" s="81"/>
      <c r="G46" s="91"/>
      <c r="H46" s="92"/>
      <c r="I46" s="92"/>
      <c r="J46" s="92"/>
      <c r="K46" s="92"/>
      <c r="N46" s="88"/>
      <c r="P46" s="89"/>
      <c r="Q46" s="111"/>
    </row>
    <row r="47" spans="1:17" x14ac:dyDescent="0.25">
      <c r="A47" s="81"/>
      <c r="B47" s="90"/>
      <c r="C47" s="90"/>
      <c r="D47" s="90"/>
      <c r="E47" s="81"/>
      <c r="F47" s="81"/>
      <c r="G47" s="91"/>
      <c r="H47" s="92"/>
      <c r="I47" s="92"/>
      <c r="J47" s="92"/>
      <c r="K47" s="92"/>
      <c r="N47" s="88"/>
      <c r="P47" s="89"/>
      <c r="Q47" s="111"/>
    </row>
    <row r="48" spans="1:17" x14ac:dyDescent="0.25">
      <c r="A48" s="81"/>
      <c r="B48" s="90"/>
      <c r="C48" s="90"/>
      <c r="D48" s="90"/>
      <c r="E48" s="81"/>
      <c r="F48" s="81"/>
      <c r="G48" s="91"/>
      <c r="H48" s="92"/>
      <c r="I48" s="92"/>
      <c r="J48" s="92"/>
      <c r="K48" s="92"/>
      <c r="N48" s="88"/>
      <c r="P48" s="89"/>
      <c r="Q48" s="111"/>
    </row>
    <row r="49" spans="1:17" x14ac:dyDescent="0.25">
      <c r="A49" s="81"/>
      <c r="B49" s="90"/>
      <c r="C49" s="90"/>
      <c r="D49" s="90"/>
      <c r="E49" s="81"/>
      <c r="F49" s="81"/>
      <c r="G49" s="91"/>
      <c r="H49" s="92"/>
      <c r="I49" s="92"/>
      <c r="J49" s="92"/>
      <c r="K49" s="92"/>
      <c r="N49" s="88"/>
      <c r="P49" s="89"/>
      <c r="Q49" s="111"/>
    </row>
    <row r="50" spans="1:17" x14ac:dyDescent="0.25">
      <c r="A50" s="81"/>
      <c r="B50" s="90"/>
      <c r="C50" s="90"/>
      <c r="D50" s="90"/>
      <c r="E50" s="81"/>
      <c r="F50" s="81"/>
      <c r="G50" s="91"/>
      <c r="H50" s="92"/>
      <c r="I50" s="92"/>
      <c r="J50" s="92"/>
      <c r="K50" s="92"/>
      <c r="N50" s="88"/>
      <c r="P50" s="89"/>
      <c r="Q50" s="111"/>
    </row>
    <row r="51" spans="1:17" x14ac:dyDescent="0.25">
      <c r="A51" s="81"/>
      <c r="B51" s="90"/>
      <c r="C51" s="90"/>
      <c r="D51" s="90"/>
      <c r="E51" s="81"/>
      <c r="F51" s="81"/>
      <c r="G51" s="91"/>
      <c r="H51" s="92"/>
      <c r="I51" s="92"/>
      <c r="J51" s="92"/>
      <c r="K51" s="92"/>
      <c r="N51" s="88"/>
      <c r="P51" s="89"/>
      <c r="Q51" s="111"/>
    </row>
    <row r="52" spans="1:17" x14ac:dyDescent="0.25">
      <c r="A52" s="81"/>
      <c r="B52" s="90"/>
      <c r="C52" s="90"/>
      <c r="D52" s="90"/>
      <c r="E52" s="81"/>
      <c r="F52" s="81"/>
      <c r="G52" s="91"/>
      <c r="H52" s="92"/>
      <c r="I52" s="92"/>
      <c r="J52" s="92"/>
      <c r="K52" s="92"/>
      <c r="N52" s="88"/>
      <c r="P52" s="89"/>
      <c r="Q52" s="111"/>
    </row>
    <row r="53" spans="1:17" x14ac:dyDescent="0.25">
      <c r="A53" s="81"/>
      <c r="B53" s="90"/>
      <c r="C53" s="90"/>
      <c r="D53" s="90"/>
      <c r="E53" s="81"/>
      <c r="F53" s="81"/>
      <c r="G53" s="91"/>
      <c r="H53" s="92"/>
      <c r="I53" s="92"/>
      <c r="J53" s="92"/>
      <c r="K53" s="92"/>
      <c r="N53" s="88"/>
      <c r="P53" s="89"/>
      <c r="Q53" s="111"/>
    </row>
    <row r="54" spans="1:17" x14ac:dyDescent="0.25">
      <c r="A54" s="81"/>
      <c r="B54" s="90"/>
      <c r="C54" s="90"/>
      <c r="D54" s="90"/>
      <c r="E54" s="81"/>
      <c r="F54" s="81"/>
      <c r="G54" s="91"/>
      <c r="H54" s="92"/>
      <c r="I54" s="92"/>
      <c r="J54" s="92"/>
      <c r="K54" s="92"/>
      <c r="N54" s="88"/>
      <c r="P54" s="89"/>
      <c r="Q54" s="111"/>
    </row>
    <row r="55" spans="1:17" x14ac:dyDescent="0.25">
      <c r="A55" s="81"/>
      <c r="B55" s="90"/>
      <c r="C55" s="90"/>
      <c r="D55" s="90"/>
      <c r="E55" s="81"/>
      <c r="F55" s="81"/>
      <c r="G55" s="91"/>
      <c r="H55" s="92"/>
      <c r="I55" s="92"/>
      <c r="J55" s="92"/>
      <c r="K55" s="92"/>
      <c r="N55" s="88"/>
      <c r="P55" s="89"/>
      <c r="Q55" s="111"/>
    </row>
    <row r="56" spans="1:17" x14ac:dyDescent="0.25">
      <c r="A56" s="81"/>
      <c r="B56" s="90"/>
      <c r="C56" s="90"/>
      <c r="D56" s="90"/>
      <c r="E56" s="81"/>
      <c r="F56" s="81"/>
      <c r="G56" s="91"/>
      <c r="H56" s="92"/>
      <c r="I56" s="92"/>
      <c r="J56" s="92"/>
      <c r="K56" s="92"/>
      <c r="N56" s="88"/>
      <c r="P56" s="89"/>
      <c r="Q56" s="111"/>
    </row>
    <row r="57" spans="1:17" x14ac:dyDescent="0.25">
      <c r="A57" s="81"/>
      <c r="B57" s="90"/>
      <c r="C57" s="90"/>
      <c r="D57" s="90"/>
      <c r="E57" s="81"/>
      <c r="F57" s="81"/>
      <c r="G57" s="91"/>
      <c r="H57" s="92"/>
      <c r="I57" s="92"/>
      <c r="J57" s="92"/>
      <c r="K57" s="92"/>
      <c r="N57" s="88"/>
      <c r="P57" s="89"/>
      <c r="Q57" s="111"/>
    </row>
    <row r="58" spans="1:17" x14ac:dyDescent="0.25">
      <c r="A58" s="81"/>
      <c r="B58" s="90"/>
      <c r="C58" s="90"/>
      <c r="D58" s="90"/>
      <c r="E58" s="81"/>
      <c r="F58" s="81"/>
      <c r="G58" s="91"/>
      <c r="H58" s="92"/>
      <c r="I58" s="92"/>
      <c r="J58" s="92"/>
      <c r="K58" s="92"/>
      <c r="N58" s="88"/>
      <c r="P58" s="89"/>
      <c r="Q58" s="111"/>
    </row>
    <row r="59" spans="1:17" x14ac:dyDescent="0.25">
      <c r="A59" s="81"/>
      <c r="B59" s="90"/>
      <c r="C59" s="90"/>
      <c r="D59" s="90"/>
      <c r="E59" s="81"/>
      <c r="F59" s="81"/>
      <c r="G59" s="91"/>
      <c r="H59" s="92"/>
      <c r="I59" s="92"/>
      <c r="J59" s="92"/>
      <c r="K59" s="92"/>
      <c r="N59" s="88"/>
      <c r="P59" s="89"/>
      <c r="Q59" s="111"/>
    </row>
    <row r="60" spans="1:17" x14ac:dyDescent="0.25">
      <c r="A60" s="81"/>
      <c r="B60" s="90"/>
      <c r="C60" s="90"/>
      <c r="D60" s="90"/>
      <c r="E60" s="81"/>
      <c r="F60" s="81"/>
      <c r="G60" s="91"/>
      <c r="H60" s="92"/>
      <c r="I60" s="92"/>
      <c r="J60" s="92"/>
      <c r="K60" s="92"/>
      <c r="N60" s="88"/>
      <c r="P60" s="89"/>
      <c r="Q60" s="111"/>
    </row>
    <row r="61" spans="1:17" x14ac:dyDescent="0.25">
      <c r="A61" s="81"/>
      <c r="B61" s="90"/>
      <c r="C61" s="90"/>
      <c r="D61" s="90"/>
      <c r="E61" s="81"/>
      <c r="F61" s="81"/>
      <c r="G61" s="91"/>
      <c r="H61" s="92"/>
      <c r="I61" s="92"/>
      <c r="J61" s="92"/>
      <c r="K61" s="92"/>
      <c r="N61" s="88"/>
      <c r="P61" s="89"/>
      <c r="Q61" s="111"/>
    </row>
    <row r="62" spans="1:17" x14ac:dyDescent="0.25">
      <c r="A62" s="81"/>
      <c r="B62" s="90"/>
      <c r="C62" s="90"/>
      <c r="D62" s="90"/>
      <c r="E62" s="81"/>
      <c r="F62" s="81"/>
      <c r="G62" s="91"/>
      <c r="H62" s="92"/>
      <c r="I62" s="92"/>
      <c r="J62" s="92"/>
      <c r="K62" s="92"/>
      <c r="N62" s="88"/>
      <c r="P62" s="89"/>
      <c r="Q62" s="111"/>
    </row>
    <row r="63" spans="1:17" x14ac:dyDescent="0.25">
      <c r="A63" s="81"/>
      <c r="B63" s="90"/>
      <c r="C63" s="90"/>
      <c r="D63" s="90"/>
      <c r="E63" s="81"/>
      <c r="F63" s="81"/>
      <c r="G63" s="91"/>
      <c r="H63" s="92"/>
      <c r="I63" s="92"/>
      <c r="J63" s="92"/>
      <c r="K63" s="92"/>
      <c r="N63" s="88"/>
      <c r="P63" s="89"/>
      <c r="Q63" s="111"/>
    </row>
    <row r="64" spans="1:17" x14ac:dyDescent="0.25">
      <c r="A64" s="81"/>
      <c r="B64" s="90"/>
      <c r="C64" s="90"/>
      <c r="D64" s="90"/>
      <c r="E64" s="81"/>
      <c r="F64" s="81"/>
      <c r="G64" s="91"/>
      <c r="H64" s="92"/>
      <c r="I64" s="92"/>
      <c r="J64" s="92"/>
      <c r="K64" s="92"/>
      <c r="N64" s="88"/>
      <c r="P64" s="89"/>
      <c r="Q64" s="111"/>
    </row>
    <row r="65" spans="1:17" x14ac:dyDescent="0.25">
      <c r="A65" s="81"/>
      <c r="B65" s="90"/>
      <c r="C65" s="90"/>
      <c r="D65" s="90"/>
      <c r="E65" s="81"/>
      <c r="F65" s="81"/>
      <c r="G65" s="91"/>
      <c r="H65" s="92"/>
      <c r="I65" s="92"/>
      <c r="J65" s="92"/>
      <c r="K65" s="92"/>
      <c r="N65" s="88"/>
      <c r="P65" s="89"/>
      <c r="Q65" s="111"/>
    </row>
    <row r="66" spans="1:17" x14ac:dyDescent="0.25">
      <c r="A66" s="81"/>
      <c r="B66" s="90"/>
      <c r="C66" s="90"/>
      <c r="D66" s="90"/>
      <c r="E66" s="81"/>
      <c r="F66" s="81"/>
      <c r="G66" s="91"/>
      <c r="H66" s="92"/>
      <c r="I66" s="92"/>
      <c r="J66" s="92"/>
      <c r="K66" s="92"/>
      <c r="N66" s="88"/>
      <c r="P66" s="89"/>
      <c r="Q66" s="111"/>
    </row>
    <row r="67" spans="1:17" x14ac:dyDescent="0.25">
      <c r="A67" s="81"/>
      <c r="B67" s="90"/>
      <c r="C67" s="90"/>
      <c r="D67" s="90"/>
      <c r="E67" s="81"/>
      <c r="F67" s="81"/>
      <c r="G67" s="91"/>
      <c r="H67" s="92"/>
      <c r="I67" s="92"/>
      <c r="J67" s="92"/>
      <c r="K67" s="92"/>
      <c r="N67" s="88"/>
      <c r="P67" s="89"/>
      <c r="Q67" s="111"/>
    </row>
    <row r="68" spans="1:17" x14ac:dyDescent="0.25">
      <c r="A68" s="81"/>
      <c r="B68" s="90"/>
      <c r="C68" s="90"/>
      <c r="D68" s="90"/>
      <c r="E68" s="81"/>
      <c r="F68" s="81"/>
      <c r="G68" s="91"/>
      <c r="H68" s="92"/>
      <c r="I68" s="92"/>
      <c r="J68" s="92"/>
      <c r="K68" s="92"/>
      <c r="N68" s="88"/>
      <c r="P68" s="89"/>
      <c r="Q68" s="111"/>
    </row>
    <row r="69" spans="1:17" x14ac:dyDescent="0.25">
      <c r="A69" s="81"/>
      <c r="B69" s="90"/>
      <c r="C69" s="90"/>
      <c r="D69" s="90"/>
      <c r="E69" s="81"/>
      <c r="F69" s="81"/>
      <c r="G69" s="91"/>
      <c r="H69" s="92"/>
      <c r="I69" s="92"/>
      <c r="J69" s="92"/>
      <c r="K69" s="92"/>
      <c r="N69" s="88"/>
      <c r="P69" s="89"/>
      <c r="Q69" s="111"/>
    </row>
    <row r="70" spans="1:17" x14ac:dyDescent="0.25">
      <c r="A70" s="81"/>
      <c r="B70" s="90"/>
      <c r="C70" s="90"/>
      <c r="D70" s="90"/>
      <c r="E70" s="81"/>
      <c r="F70" s="81"/>
      <c r="G70" s="91"/>
      <c r="H70" s="92"/>
      <c r="I70" s="92"/>
      <c r="J70" s="92"/>
      <c r="K70" s="92"/>
      <c r="N70" s="88"/>
      <c r="P70" s="89"/>
      <c r="Q70" s="111"/>
    </row>
    <row r="71" spans="1:17" x14ac:dyDescent="0.25">
      <c r="A71" s="81"/>
      <c r="B71" s="90"/>
      <c r="C71" s="90"/>
      <c r="D71" s="90"/>
      <c r="E71" s="81"/>
      <c r="F71" s="81"/>
      <c r="G71" s="91"/>
      <c r="H71" s="92"/>
      <c r="I71" s="92"/>
      <c r="J71" s="92"/>
      <c r="K71" s="92"/>
      <c r="N71" s="88"/>
      <c r="P71" s="89"/>
      <c r="Q71" s="111"/>
    </row>
    <row r="72" spans="1:17" x14ac:dyDescent="0.25">
      <c r="A72" s="81"/>
      <c r="B72" s="90"/>
      <c r="C72" s="90"/>
      <c r="D72" s="90"/>
      <c r="E72" s="81"/>
      <c r="F72" s="81"/>
      <c r="G72" s="91"/>
      <c r="H72" s="92"/>
      <c r="I72" s="92"/>
      <c r="J72" s="92"/>
      <c r="K72" s="92"/>
      <c r="N72" s="88"/>
      <c r="P72" s="89"/>
      <c r="Q72" s="111"/>
    </row>
    <row r="73" spans="1:17" x14ac:dyDescent="0.25">
      <c r="A73" s="81"/>
      <c r="B73" s="90"/>
      <c r="C73" s="90"/>
      <c r="D73" s="90"/>
      <c r="E73" s="81"/>
      <c r="F73" s="81"/>
      <c r="G73" s="91"/>
      <c r="H73" s="92"/>
      <c r="I73" s="92"/>
      <c r="J73" s="92"/>
      <c r="K73" s="92"/>
      <c r="N73" s="88"/>
      <c r="P73" s="89"/>
      <c r="Q73" s="111"/>
    </row>
    <row r="74" spans="1:17" x14ac:dyDescent="0.25">
      <c r="A74" s="81"/>
      <c r="B74" s="90"/>
      <c r="C74" s="90"/>
      <c r="D74" s="90"/>
      <c r="E74" s="81"/>
      <c r="F74" s="81"/>
      <c r="G74" s="91"/>
      <c r="H74" s="92"/>
      <c r="I74" s="92"/>
      <c r="J74" s="92"/>
      <c r="K74" s="92"/>
      <c r="N74" s="88"/>
      <c r="P74" s="89"/>
      <c r="Q74" s="111"/>
    </row>
    <row r="75" spans="1:17" x14ac:dyDescent="0.25">
      <c r="A75" s="81"/>
      <c r="B75" s="90"/>
      <c r="C75" s="90"/>
      <c r="D75" s="90"/>
      <c r="E75" s="81"/>
      <c r="F75" s="81"/>
      <c r="G75" s="91"/>
      <c r="H75" s="92"/>
      <c r="I75" s="92"/>
      <c r="J75" s="92"/>
      <c r="K75" s="92"/>
      <c r="N75" s="88"/>
      <c r="P75" s="89"/>
      <c r="Q75" s="111"/>
    </row>
    <row r="76" spans="1:17" x14ac:dyDescent="0.25">
      <c r="A76" s="81"/>
      <c r="B76" s="90"/>
      <c r="C76" s="90"/>
      <c r="D76" s="90"/>
      <c r="E76" s="81"/>
      <c r="F76" s="81"/>
      <c r="G76" s="91"/>
      <c r="H76" s="92"/>
      <c r="I76" s="92"/>
      <c r="J76" s="92"/>
      <c r="K76" s="92"/>
      <c r="N76" s="88"/>
      <c r="P76" s="89"/>
      <c r="Q76" s="111"/>
    </row>
    <row r="77" spans="1:17" x14ac:dyDescent="0.25">
      <c r="A77" s="81"/>
      <c r="B77" s="90"/>
      <c r="C77" s="90"/>
      <c r="D77" s="90"/>
      <c r="E77" s="81"/>
      <c r="F77" s="81"/>
      <c r="G77" s="91"/>
      <c r="H77" s="92"/>
      <c r="I77" s="92"/>
      <c r="J77" s="92"/>
      <c r="K77" s="92"/>
      <c r="N77" s="88"/>
      <c r="P77" s="89"/>
      <c r="Q77" s="111"/>
    </row>
    <row r="78" spans="1:17" x14ac:dyDescent="0.25">
      <c r="A78" s="81"/>
      <c r="B78" s="90"/>
      <c r="C78" s="90"/>
      <c r="D78" s="90"/>
      <c r="E78" s="81"/>
      <c r="F78" s="81"/>
      <c r="G78" s="91"/>
      <c r="H78" s="92"/>
      <c r="I78" s="92"/>
      <c r="J78" s="92"/>
      <c r="K78" s="92"/>
      <c r="N78" s="88"/>
      <c r="P78" s="89"/>
      <c r="Q78" s="111"/>
    </row>
    <row r="79" spans="1:17" x14ac:dyDescent="0.25">
      <c r="A79" s="81"/>
      <c r="B79" s="90"/>
      <c r="C79" s="90"/>
      <c r="D79" s="90"/>
      <c r="E79" s="81"/>
      <c r="F79" s="81"/>
      <c r="G79" s="91"/>
      <c r="H79" s="92"/>
      <c r="I79" s="92"/>
      <c r="J79" s="92"/>
      <c r="K79" s="92"/>
      <c r="N79" s="88"/>
      <c r="P79" s="89"/>
      <c r="Q79" s="111"/>
    </row>
    <row r="80" spans="1:17" x14ac:dyDescent="0.25">
      <c r="A80" s="81"/>
      <c r="B80" s="90"/>
      <c r="C80" s="90"/>
      <c r="D80" s="90"/>
      <c r="E80" s="81"/>
      <c r="F80" s="81"/>
      <c r="G80" s="91"/>
      <c r="H80" s="92"/>
      <c r="I80" s="92"/>
      <c r="J80" s="92"/>
      <c r="K80" s="92"/>
      <c r="N80" s="88"/>
      <c r="P80" s="89"/>
      <c r="Q80" s="111"/>
    </row>
    <row r="81" spans="1:17" x14ac:dyDescent="0.25">
      <c r="A81" s="81"/>
      <c r="B81" s="90"/>
      <c r="C81" s="90"/>
      <c r="D81" s="90"/>
      <c r="E81" s="81"/>
      <c r="F81" s="81"/>
      <c r="G81" s="91"/>
      <c r="H81" s="92"/>
      <c r="I81" s="92"/>
      <c r="J81" s="92"/>
      <c r="K81" s="92"/>
      <c r="N81" s="88"/>
      <c r="P81" s="89"/>
      <c r="Q81" s="111"/>
    </row>
    <row r="82" spans="1:17" x14ac:dyDescent="0.25">
      <c r="A82" s="81"/>
      <c r="B82" s="90"/>
      <c r="C82" s="90"/>
      <c r="D82" s="90"/>
      <c r="E82" s="81"/>
      <c r="F82" s="81"/>
      <c r="G82" s="91"/>
      <c r="H82" s="92"/>
      <c r="I82" s="92"/>
      <c r="J82" s="92"/>
      <c r="K82" s="92"/>
      <c r="N82" s="88"/>
      <c r="P82" s="89"/>
      <c r="Q82" s="111"/>
    </row>
    <row r="83" spans="1:17" x14ac:dyDescent="0.25">
      <c r="A83" s="81"/>
      <c r="B83" s="90"/>
      <c r="C83" s="90"/>
      <c r="D83" s="90"/>
      <c r="E83" s="81"/>
      <c r="F83" s="81"/>
      <c r="G83" s="91"/>
      <c r="H83" s="92"/>
      <c r="I83" s="92"/>
      <c r="J83" s="92"/>
      <c r="K83" s="92"/>
      <c r="N83" s="88"/>
      <c r="P83" s="89"/>
      <c r="Q83" s="111"/>
    </row>
    <row r="84" spans="1:17" x14ac:dyDescent="0.25">
      <c r="A84" s="81"/>
      <c r="B84" s="90"/>
      <c r="C84" s="90"/>
      <c r="D84" s="90"/>
      <c r="E84" s="81"/>
      <c r="F84" s="81"/>
      <c r="G84" s="91"/>
      <c r="H84" s="92"/>
      <c r="I84" s="92"/>
      <c r="J84" s="92"/>
      <c r="K84" s="92"/>
      <c r="N84" s="88"/>
      <c r="P84" s="89"/>
      <c r="Q84" s="111"/>
    </row>
    <row r="85" spans="1:17" x14ac:dyDescent="0.25">
      <c r="A85" s="81"/>
      <c r="B85" s="90"/>
      <c r="C85" s="90"/>
      <c r="D85" s="90"/>
      <c r="E85" s="81"/>
      <c r="F85" s="81"/>
      <c r="G85" s="91"/>
      <c r="H85" s="92"/>
      <c r="I85" s="92"/>
      <c r="J85" s="92"/>
      <c r="K85" s="92"/>
      <c r="N85" s="88"/>
      <c r="P85" s="89"/>
      <c r="Q85" s="111"/>
    </row>
    <row r="86" spans="1:17" x14ac:dyDescent="0.25">
      <c r="A86" s="81"/>
      <c r="B86" s="90"/>
      <c r="C86" s="90"/>
      <c r="D86" s="90"/>
      <c r="E86" s="81"/>
      <c r="F86" s="81"/>
      <c r="G86" s="91"/>
      <c r="H86" s="92"/>
      <c r="I86" s="92"/>
      <c r="J86" s="92"/>
      <c r="K86" s="92"/>
      <c r="N86" s="88"/>
      <c r="P86" s="89"/>
      <c r="Q86" s="111"/>
    </row>
  </sheetData>
  <conditionalFormatting sqref="A1:E1">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In-Jail Sep 2018 Fines Summary</vt:lpstr>
      <vt:lpstr>In-Jail Sep 2018 Fines Cases</vt:lpstr>
    </vt:vector>
  </TitlesOfParts>
  <Company>DSHS / Exec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2018-10-15T19:37:16Z</dcterms:modified>
</cp:coreProperties>
</file>