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8\2018-12\Appendices\"/>
    </mc:Choice>
  </mc:AlternateContent>
  <bookViews>
    <workbookView xWindow="0" yWindow="0" windowWidth="29010" windowHeight="12510"/>
  </bookViews>
  <sheets>
    <sheet name="In-Jail Nov 2018 Fines Summary" sheetId="4" r:id="rId1"/>
    <sheet name="In-Jail Nov 2018 Fines Cases" sheetId="6" r:id="rId2"/>
  </sheets>
  <definedNames>
    <definedName name="_xlnm._FilterDatabase" localSheetId="1" hidden="1">'In-Jail Nov 2018 Fines Cases'!$A$2:$P$54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8" i="6" l="1"/>
  <c r="M38" i="6"/>
  <c r="O51" i="6"/>
  <c r="M51" i="6"/>
  <c r="O4" i="6"/>
  <c r="M4" i="6"/>
  <c r="P51" i="6" l="1"/>
  <c r="P4" i="6"/>
  <c r="P38" i="6"/>
  <c r="O22" i="6"/>
  <c r="O45" i="6"/>
  <c r="O20" i="6"/>
  <c r="O18" i="6"/>
  <c r="O8" i="6"/>
  <c r="O36" i="6"/>
  <c r="O46" i="6"/>
  <c r="O28" i="6"/>
  <c r="O35" i="6"/>
  <c r="O25" i="6"/>
  <c r="O43" i="6"/>
  <c r="O6" i="6"/>
  <c r="O27" i="6"/>
  <c r="O5" i="6"/>
  <c r="O37" i="6"/>
  <c r="O19" i="6"/>
  <c r="O40" i="6"/>
  <c r="O9" i="6"/>
  <c r="O11" i="6"/>
  <c r="O53" i="6"/>
  <c r="O44" i="6"/>
  <c r="O52" i="6"/>
  <c r="O39" i="6"/>
  <c r="O7" i="6"/>
  <c r="O14" i="6"/>
  <c r="O16" i="6"/>
  <c r="O34" i="6"/>
  <c r="O26" i="6"/>
  <c r="O15" i="6"/>
  <c r="O50" i="6"/>
  <c r="O10" i="6"/>
  <c r="O33" i="6"/>
  <c r="O23" i="6"/>
  <c r="O42" i="6"/>
  <c r="O29" i="6"/>
  <c r="O31" i="6"/>
  <c r="O17" i="6"/>
  <c r="O48" i="6"/>
  <c r="O47" i="6"/>
  <c r="O21" i="6"/>
  <c r="O12" i="6"/>
  <c r="O54" i="6"/>
  <c r="O30" i="6"/>
  <c r="O49" i="6"/>
  <c r="O41" i="6"/>
  <c r="O13" i="6"/>
  <c r="O3" i="6"/>
  <c r="O24" i="6"/>
  <c r="O32" i="6"/>
  <c r="M22" i="6"/>
  <c r="M45" i="6"/>
  <c r="M20" i="6"/>
  <c r="M18" i="6"/>
  <c r="M8" i="6"/>
  <c r="M36" i="6"/>
  <c r="M46" i="6"/>
  <c r="M28" i="6"/>
  <c r="M35" i="6"/>
  <c r="M25" i="6"/>
  <c r="M43" i="6"/>
  <c r="M6" i="6"/>
  <c r="M27" i="6"/>
  <c r="M5" i="6"/>
  <c r="M37" i="6"/>
  <c r="M19" i="6"/>
  <c r="M40" i="6"/>
  <c r="M9" i="6"/>
  <c r="M11" i="6"/>
  <c r="M53" i="6"/>
  <c r="M44" i="6"/>
  <c r="M52" i="6"/>
  <c r="M39" i="6"/>
  <c r="M7" i="6"/>
  <c r="M14" i="6"/>
  <c r="M16" i="6"/>
  <c r="M34" i="6"/>
  <c r="M26" i="6"/>
  <c r="M15" i="6"/>
  <c r="M50" i="6"/>
  <c r="M10" i="6"/>
  <c r="M33" i="6"/>
  <c r="M23" i="6"/>
  <c r="M42" i="6"/>
  <c r="M29" i="6"/>
  <c r="M31" i="6"/>
  <c r="M17" i="6"/>
  <c r="M48" i="6"/>
  <c r="M47" i="6"/>
  <c r="M21" i="6"/>
  <c r="M12" i="6"/>
  <c r="M54" i="6"/>
  <c r="M30" i="6"/>
  <c r="M49" i="6"/>
  <c r="M41" i="6"/>
  <c r="M13" i="6"/>
  <c r="M3" i="6"/>
  <c r="M24" i="6"/>
  <c r="M32" i="6"/>
  <c r="P17" i="6" l="1"/>
  <c r="P15" i="6"/>
  <c r="P27" i="6"/>
  <c r="P44" i="6"/>
  <c r="P49" i="6"/>
  <c r="P31" i="6"/>
  <c r="P26" i="6"/>
  <c r="P53" i="6"/>
  <c r="P6" i="6"/>
  <c r="P50" i="6"/>
  <c r="P52" i="6"/>
  <c r="P29" i="6"/>
  <c r="P30" i="6"/>
  <c r="P14" i="6"/>
  <c r="P35" i="6"/>
  <c r="P40" i="6"/>
  <c r="P32" i="6"/>
  <c r="P7" i="6"/>
  <c r="P19" i="6"/>
  <c r="P28" i="6"/>
  <c r="P47" i="6"/>
  <c r="P5" i="6"/>
  <c r="P36" i="6"/>
  <c r="P10" i="6"/>
  <c r="P18" i="6"/>
  <c r="P24" i="6"/>
  <c r="P54" i="6"/>
  <c r="P42" i="6"/>
  <c r="P41" i="6"/>
  <c r="P48" i="6"/>
  <c r="P39" i="6"/>
  <c r="P37" i="6"/>
  <c r="P46" i="6"/>
  <c r="P22" i="6"/>
  <c r="P45" i="6"/>
  <c r="P3" i="6"/>
  <c r="P12" i="6"/>
  <c r="P23" i="6"/>
  <c r="P34" i="6"/>
  <c r="P11" i="6"/>
  <c r="P43" i="6"/>
  <c r="P20" i="6"/>
  <c r="P8" i="6"/>
  <c r="P13" i="6"/>
  <c r="P21" i="6"/>
  <c r="P33" i="6"/>
  <c r="P16" i="6"/>
  <c r="P9" i="6"/>
  <c r="P25" i="6"/>
  <c r="P1" i="6"/>
  <c r="C13" i="4" l="1"/>
  <c r="D11" i="4" l="1"/>
  <c r="F11" i="4"/>
  <c r="G11" i="4"/>
  <c r="D12" i="4"/>
  <c r="F12" i="4"/>
  <c r="G12" i="4"/>
  <c r="E13" i="4"/>
  <c r="F13" i="4" s="1"/>
  <c r="H11" i="4" l="1"/>
  <c r="G13" i="4"/>
  <c r="D13" i="4"/>
  <c r="H13" i="4" s="1"/>
  <c r="H12" i="4"/>
</calcChain>
</file>

<file path=xl/sharedStrings.xml><?xml version="1.0" encoding="utf-8"?>
<sst xmlns="http://schemas.openxmlformats.org/spreadsheetml/2006/main" count="304" uniqueCount="82">
  <si>
    <t>STATUS START DATE</t>
  </si>
  <si>
    <t>COURT DUE DATE</t>
  </si>
  <si>
    <t>complete date, PR date or end of report month</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</si>
  <si>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</si>
  <si>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</si>
  <si>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</si>
  <si>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</si>
  <si>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</si>
  <si>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</si>
  <si>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</si>
  <si>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</si>
  <si>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</si>
  <si>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</si>
  <si>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CLASS MEMBER NUMBER</t>
  </si>
  <si>
    <t>$750 FINES</t>
  </si>
  <si>
    <t>$1,500 FINES</t>
  </si>
  <si>
    <t>TOTALS</t>
  </si>
  <si>
    <t>IN-JAIL EVALUATIONS</t>
  </si>
  <si>
    <t>DOLLARS</t>
  </si>
  <si>
    <t>SITE</t>
  </si>
  <si>
    <t># Days @ Tier $750</t>
  </si>
  <si>
    <t>Amount of $750 Fines</t>
  </si>
  <si>
    <t>Amount of $1,500 Fines</t>
  </si>
  <si>
    <r>
      <t># OF CASES</t>
    </r>
    <r>
      <rPr>
        <vertAlign val="superscript"/>
        <sz val="11"/>
        <color rgb="FF000000"/>
        <rFont val="Calibri"/>
        <family val="2"/>
      </rPr>
      <t>3</t>
    </r>
  </si>
  <si>
    <t>STATE HOSPITAL TOTAL</t>
  </si>
  <si>
    <t>Data Source: BHA Forensic Data System</t>
  </si>
  <si>
    <t>WESTERN STATE HOSPITAL</t>
  </si>
  <si>
    <t>EASTERN STATE HOSPITAL</t>
  </si>
  <si>
    <t># Days @ Tier $1,500</t>
  </si>
  <si>
    <t>Analysts: RDA - Tom Miklas and Al Bouvier</t>
  </si>
  <si>
    <t>Reviewer: RDA - Theresa M Becker</t>
  </si>
  <si>
    <r>
      <t>NOVEMBER 2018 IN-JAIL FINES SUMMARY</t>
    </r>
    <r>
      <rPr>
        <b/>
        <vertAlign val="superscript"/>
        <sz val="14"/>
        <color theme="1"/>
        <rFont val="Calibri"/>
        <family val="2"/>
      </rPr>
      <t>1,2</t>
    </r>
  </si>
  <si>
    <t>11/01/2018 - 11/30/2018</t>
  </si>
  <si>
    <t>Report Title:  Jail-based Competency Evaluation Fines Summary for 11/1/18 to 11/30/18</t>
  </si>
  <si>
    <t>ESH</t>
  </si>
  <si>
    <t>WSH</t>
  </si>
  <si>
    <t>Misdemeanor</t>
  </si>
  <si>
    <t>Felony</t>
  </si>
  <si>
    <t>Felony A</t>
  </si>
  <si>
    <t>Felony B</t>
  </si>
  <si>
    <t>Felony C</t>
  </si>
  <si>
    <t>OP EVAL</t>
  </si>
  <si>
    <t>King District Court District</t>
  </si>
  <si>
    <t>King County Court Superior</t>
  </si>
  <si>
    <t xml:space="preserve">Klickitat County Superior Court </t>
  </si>
  <si>
    <t>Seattle Municipal</t>
  </si>
  <si>
    <t>Spokane County Court Superior</t>
  </si>
  <si>
    <t>Benton County Court Superior</t>
  </si>
  <si>
    <t>Other</t>
  </si>
  <si>
    <t>Bellingham Municipal</t>
  </si>
  <si>
    <t>Okanogan County Court Superior</t>
  </si>
  <si>
    <t>Yakima Municipal</t>
  </si>
  <si>
    <t>Benton District</t>
  </si>
  <si>
    <t>Spokane District</t>
  </si>
  <si>
    <t>Franklin County Court Superior</t>
  </si>
  <si>
    <t>Thurston County Court</t>
  </si>
  <si>
    <t>Clark County Court Superior</t>
  </si>
  <si>
    <t>Spokane Municipal</t>
  </si>
  <si>
    <t>Pacific County Court</t>
  </si>
  <si>
    <t>Grant County Court Superior</t>
  </si>
  <si>
    <t>King County Court</t>
  </si>
  <si>
    <t>Snohomish County Court Superior</t>
  </si>
  <si>
    <t>Chelan County Court Superior</t>
  </si>
  <si>
    <t>Cowlitz County Court</t>
  </si>
  <si>
    <t>King</t>
  </si>
  <si>
    <t>Klickitat</t>
  </si>
  <si>
    <t>Spokane</t>
  </si>
  <si>
    <t>Benton</t>
  </si>
  <si>
    <t>Skamania</t>
  </si>
  <si>
    <t>Whatcom</t>
  </si>
  <si>
    <t>Okanogan</t>
  </si>
  <si>
    <t>Yakima</t>
  </si>
  <si>
    <t>Franklin</t>
  </si>
  <si>
    <t>Thurston</t>
  </si>
  <si>
    <t>Clark</t>
  </si>
  <si>
    <t>Pacific</t>
  </si>
  <si>
    <t>Grant</t>
  </si>
  <si>
    <t>Snohomish</t>
  </si>
  <si>
    <t>Chelan</t>
  </si>
  <si>
    <t>Cowlitz</t>
  </si>
  <si>
    <t>Date Report Updated: 12/13/18</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</si>
  <si>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for11/1/2018 to 11/30/2018 are based on the data in the new Forensic Data System as of 12/05/2018.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</si>
</sst>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0">
    <xf numFmtId="0" fontId="0" fillId="0" borderId="0" xfId="0"/>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4" fillId="3" borderId="6" xfId="0" applyFont="1" applyFill="1" applyBorder="1" applyAlignment="1">
      <alignment horizontal="center" vertical="center"/>
    </xf>
    <xf numFmtId="14" fontId="5" fillId="3" borderId="6" xfId="0" applyNumberFormat="1" applyFont="1" applyFill="1" applyBorder="1" applyAlignment="1">
      <alignment horizontal="center" vertical="center" wrapText="1"/>
    </xf>
    <xf numFmtId="0" fontId="6" fillId="3" borderId="6" xfId="0" applyFont="1" applyFill="1" applyBorder="1" applyAlignment="1">
      <alignment vertical="center"/>
    </xf>
    <xf numFmtId="44" fontId="9" fillId="3" borderId="6" xfId="0" applyNumberFormat="1" applyFont="1" applyFill="1" applyBorder="1" applyAlignment="1">
      <alignment horizontal="center" vertical="center" wrapText="1"/>
    </xf>
    <xf numFmtId="44" fontId="10" fillId="3" borderId="7"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8" fillId="3" borderId="6"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6" xfId="0" applyNumberFormat="1" applyFont="1" applyFill="1" applyBorder="1" applyAlignment="1">
      <alignment vertical="center"/>
    </xf>
    <xf numFmtId="14" fontId="7" fillId="3" borderId="6" xfId="0" applyNumberFormat="1" applyFont="1" applyFill="1" applyBorder="1" applyAlignment="1">
      <alignment horizontal="right" vertical="center"/>
    </xf>
    <xf numFmtId="14" fontId="0" fillId="2" borderId="3" xfId="0" applyNumberFormat="1" applyFill="1" applyBorder="1" applyAlignment="1">
      <alignment horizontal="center" vertical="center" wrapText="1"/>
    </xf>
    <xf numFmtId="14" fontId="18" fillId="3" borderId="6" xfId="0" applyNumberFormat="1" applyFont="1" applyFill="1" applyBorder="1" applyAlignment="1">
      <alignment horizontal="center" vertical="center" wrapText="1"/>
    </xf>
    <xf numFmtId="14" fontId="19" fillId="2" borderId="3" xfId="0" applyNumberFormat="1" applyFont="1" applyFill="1" applyBorder="1" applyAlignment="1">
      <alignment horizontal="center" vertical="center" wrapText="1"/>
    </xf>
    <xf numFmtId="1" fontId="18" fillId="3" borderId="6" xfId="0" applyNumberFormat="1" applyFont="1" applyFill="1" applyBorder="1" applyAlignment="1">
      <alignment horizontal="center" vertical="center" wrapText="1"/>
    </xf>
    <xf numFmtId="1" fontId="19" fillId="2" borderId="3" xfId="0" applyNumberFormat="1" applyFont="1" applyFill="1" applyBorder="1" applyAlignment="1">
      <alignment horizontal="center" vertical="center" wrapText="1"/>
    </xf>
    <xf numFmtId="164" fontId="18" fillId="3" borderId="6" xfId="0" applyNumberFormat="1" applyFont="1" applyFill="1" applyBorder="1" applyAlignment="1">
      <alignment horizontal="center" vertical="center" wrapText="1"/>
    </xf>
    <xf numFmtId="164" fontId="19" fillId="2" borderId="3" xfId="0"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xf>
    <xf numFmtId="5" fontId="19" fillId="0" borderId="1" xfId="0" applyNumberFormat="1" applyFont="1" applyFill="1" applyBorder="1" applyAlignment="1">
      <alignment horizontal="center" vertical="center"/>
    </xf>
    <xf numFmtId="0" fontId="15" fillId="5" borderId="11" xfId="2" applyFont="1" applyFill="1" applyBorder="1" applyAlignment="1">
      <alignment horizontal="center" vertical="center"/>
    </xf>
    <xf numFmtId="0" fontId="15" fillId="5" borderId="12" xfId="2" applyFont="1" applyFill="1" applyBorder="1" applyAlignment="1">
      <alignment horizontal="center" vertical="center"/>
    </xf>
    <xf numFmtId="0" fontId="15" fillId="5" borderId="26"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8"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0" fontId="0" fillId="0" borderId="17"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7" xfId="0" applyNumberFormat="1" applyFont="1" applyFill="1" applyBorder="1" applyAlignment="1">
      <alignment horizontal="center" vertical="center"/>
    </xf>
    <xf numFmtId="0" fontId="0" fillId="0" borderId="30" xfId="0" applyBorder="1" applyAlignment="1">
      <alignment vertical="center"/>
    </xf>
    <xf numFmtId="5" fontId="0" fillId="4" borderId="14"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2" fillId="0" borderId="17"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1" fontId="13" fillId="4" borderId="13" xfId="0" applyNumberFormat="1" applyFont="1" applyFill="1" applyBorder="1" applyAlignment="1">
      <alignment horizontal="center" vertical="center"/>
    </xf>
    <xf numFmtId="5" fontId="13" fillId="4" borderId="14" xfId="1" applyNumberFormat="1" applyFont="1" applyFill="1" applyBorder="1" applyAlignment="1">
      <alignment horizontal="center" vertical="center"/>
    </xf>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3" fontId="19" fillId="0" borderId="1" xfId="0" applyNumberFormat="1" applyFont="1" applyFill="1" applyBorder="1" applyAlignment="1">
      <alignment horizontal="center" vertical="center"/>
    </xf>
    <xf numFmtId="164" fontId="0" fillId="0" borderId="0" xfId="0" applyNumberFormat="1"/>
    <xf numFmtId="14" fontId="0" fillId="0" borderId="1" xfId="0" applyNumberFormat="1" applyBorder="1" applyAlignment="1">
      <alignment horizontal="center"/>
    </xf>
    <xf numFmtId="0" fontId="0" fillId="0" borderId="1" xfId="0" applyBorder="1" applyAlignment="1">
      <alignment horizontal="center"/>
    </xf>
    <xf numFmtId="0" fontId="0" fillId="0" borderId="1" xfId="0" applyFont="1" applyFill="1" applyBorder="1" applyAlignment="1">
      <alignment horizontal="left" vertical="center"/>
    </xf>
    <xf numFmtId="14" fontId="0" fillId="0" borderId="37" xfId="0" applyNumberFormat="1" applyFont="1" applyFill="1" applyBorder="1" applyAlignment="1">
      <alignment horizontal="center" vertical="center"/>
    </xf>
    <xf numFmtId="1" fontId="0" fillId="0" borderId="37" xfId="0" applyNumberFormat="1" applyFont="1" applyFill="1" applyBorder="1" applyAlignment="1">
      <alignment horizontal="center" vertical="center"/>
    </xf>
    <xf numFmtId="0" fontId="0" fillId="0" borderId="37" xfId="0" applyFont="1" applyFill="1" applyBorder="1" applyAlignment="1">
      <alignment horizontal="left" vertical="center"/>
    </xf>
    <xf numFmtId="3" fontId="19" fillId="0" borderId="37" xfId="0" applyNumberFormat="1" applyFont="1" applyFill="1" applyBorder="1" applyAlignment="1">
      <alignment horizontal="center" vertical="center"/>
    </xf>
    <xf numFmtId="164" fontId="19" fillId="0" borderId="37" xfId="0" applyNumberFormat="1" applyFont="1" applyFill="1" applyBorder="1" applyAlignment="1">
      <alignment horizontal="center" vertical="center"/>
    </xf>
    <xf numFmtId="5" fontId="19" fillId="0" borderId="37" xfId="0" applyNumberFormat="1" applyFont="1" applyFill="1" applyBorder="1" applyAlignment="1">
      <alignment horizontal="center" vertical="center"/>
    </xf>
    <xf numFmtId="14" fontId="0" fillId="0" borderId="36" xfId="0" applyNumberFormat="1" applyFont="1" applyFill="1" applyBorder="1" applyAlignment="1">
      <alignment horizontal="center" vertical="center"/>
    </xf>
    <xf numFmtId="0" fontId="0" fillId="0" borderId="36" xfId="0" applyBorder="1" applyAlignment="1">
      <alignment horizontal="center"/>
    </xf>
    <xf numFmtId="1" fontId="0" fillId="0" borderId="36" xfId="0" applyNumberFormat="1" applyFont="1" applyFill="1" applyBorder="1" applyAlignment="1">
      <alignment horizontal="center" vertical="center"/>
    </xf>
    <xf numFmtId="0" fontId="0" fillId="0" borderId="36" xfId="0" applyFont="1" applyFill="1" applyBorder="1" applyAlignment="1">
      <alignment horizontal="left" vertical="center"/>
    </xf>
    <xf numFmtId="14" fontId="0" fillId="0" borderId="36" xfId="0" applyNumberFormat="1" applyBorder="1" applyAlignment="1">
      <alignment horizontal="center"/>
    </xf>
    <xf numFmtId="164" fontId="19" fillId="0" borderId="36" xfId="0" applyNumberFormat="1" applyFont="1" applyFill="1" applyBorder="1" applyAlignment="1">
      <alignment horizontal="center" vertical="center"/>
    </xf>
    <xf numFmtId="5" fontId="19" fillId="0" borderId="36" xfId="0" applyNumberFormat="1" applyFont="1" applyFill="1" applyBorder="1" applyAlignment="1">
      <alignment horizontal="center" vertical="center"/>
    </xf>
    <xf numFmtId="14" fontId="0" fillId="0" borderId="1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0" fontId="0" fillId="0" borderId="35" xfId="0" applyFont="1" applyFill="1" applyBorder="1" applyAlignment="1">
      <alignment horizontal="left" vertical="center"/>
    </xf>
    <xf numFmtId="14" fontId="0" fillId="0" borderId="35" xfId="0" applyNumberFormat="1" applyFont="1" applyFill="1" applyBorder="1" applyAlignment="1">
      <alignment horizontal="center" vertical="center"/>
    </xf>
    <xf numFmtId="3" fontId="19" fillId="0" borderId="35" xfId="0" applyNumberFormat="1" applyFont="1" applyFill="1" applyBorder="1" applyAlignment="1">
      <alignment horizontal="center" vertical="center"/>
    </xf>
    <xf numFmtId="164" fontId="19" fillId="0" borderId="35" xfId="0" applyNumberFormat="1" applyFont="1" applyFill="1" applyBorder="1" applyAlignment="1">
      <alignment horizontal="center" vertical="center"/>
    </xf>
    <xf numFmtId="5" fontId="19" fillId="0" borderId="35" xfId="0" applyNumberFormat="1" applyFont="1" applyFill="1" applyBorder="1" applyAlignment="1">
      <alignment horizontal="center" vertical="center"/>
    </xf>
    <xf numFmtId="164" fontId="0" fillId="0" borderId="14" xfId="0" applyNumberFormat="1" applyBorder="1"/>
    <xf numFmtId="14" fontId="0" fillId="0" borderId="38" xfId="0" applyNumberFormat="1" applyFont="1" applyFill="1" applyBorder="1" applyAlignment="1">
      <alignment horizontal="center" vertical="center"/>
    </xf>
    <xf numFmtId="164" fontId="0" fillId="0" borderId="39" xfId="0" applyNumberFormat="1" applyBorder="1"/>
    <xf numFmtId="164" fontId="0" fillId="0" borderId="40" xfId="0" applyNumberFormat="1" applyBorder="1"/>
    <xf numFmtId="14" fontId="0" fillId="0" borderId="41" xfId="0" applyNumberFormat="1" applyFont="1" applyFill="1" applyBorder="1" applyAlignment="1">
      <alignment horizontal="center" vertical="center"/>
    </xf>
    <xf numFmtId="0" fontId="0" fillId="0" borderId="38" xfId="0" applyBorder="1" applyAlignment="1">
      <alignment horizontal="center"/>
    </xf>
    <xf numFmtId="14" fontId="0" fillId="0" borderId="42" xfId="0" applyNumberFormat="1" applyFont="1" applyFill="1" applyBorder="1" applyAlignment="1">
      <alignment horizontal="center" vertical="center"/>
    </xf>
    <xf numFmtId="164" fontId="0" fillId="0" borderId="43" xfId="0" applyNumberFormat="1" applyBorder="1"/>
    <xf numFmtId="14" fontId="0" fillId="0" borderId="44" xfId="0" applyNumberFormat="1" applyFont="1" applyFill="1" applyBorder="1" applyAlignment="1">
      <alignment horizontal="center" vertical="center"/>
    </xf>
    <xf numFmtId="164" fontId="0" fillId="0" borderId="40" xfId="0" applyNumberFormat="1" applyFill="1" applyBorder="1"/>
    <xf numFmtId="3" fontId="19" fillId="0" borderId="36" xfId="0" applyNumberFormat="1" applyFont="1" applyFill="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11" fillId="0" borderId="0" xfId="0" applyFont="1" applyBorder="1" applyAlignment="1">
      <alignment horizontal="left" vertical="center" wrapText="1"/>
    </xf>
    <xf numFmtId="0" fontId="12" fillId="5" borderId="23" xfId="0" applyFont="1" applyFill="1" applyBorder="1" applyAlignment="1">
      <alignment horizontal="center" vertical="center" wrapText="1"/>
    </xf>
    <xf numFmtId="0" fontId="0" fillId="0" borderId="24" xfId="0" applyBorder="1" applyAlignment="1"/>
    <xf numFmtId="0" fontId="12" fillId="5" borderId="19" xfId="0" applyFont="1" applyFill="1" applyBorder="1" applyAlignment="1">
      <alignment horizontal="center" vertical="center" wrapText="1"/>
    </xf>
    <xf numFmtId="0" fontId="0" fillId="0" borderId="21" xfId="0" applyBorder="1" applyAlignment="1"/>
    <xf numFmtId="0" fontId="13" fillId="5" borderId="23" xfId="0" applyFont="1" applyFill="1" applyBorder="1" applyAlignment="1">
      <alignment horizontal="center" vertical="center" wrapText="1"/>
    </xf>
    <xf numFmtId="0" fontId="14" fillId="0" borderId="24" xfId="0" applyFont="1" applyBorder="1"/>
    <xf numFmtId="0" fontId="14" fillId="0" borderId="9" xfId="0" applyFont="1" applyBorder="1"/>
    <xf numFmtId="0" fontId="14" fillId="0" borderId="10" xfId="0" applyFont="1" applyBorder="1"/>
    <xf numFmtId="0" fontId="0" fillId="5" borderId="25"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20" xfId="0" applyFont="1" applyFill="1" applyBorder="1" applyAlignment="1">
      <alignment horizontal="center" vertical="center"/>
    </xf>
    <xf numFmtId="0" fontId="0" fillId="5" borderId="22"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7">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rgb="FF00B0F0"/>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rgb="FF00B0F0"/>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rgb="FF00B0F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election activeCell="C3" sqref="C3"/>
    </sheetView>
  </sheetViews>
  <sheetFormatPr defaultRowHeight="15" x14ac:dyDescent="0.25"/>
  <cols>
    <col min="1" max="1" width="3.42578125" customWidth="1"/>
    <col min="2" max="2" width="27" customWidth="1"/>
    <col min="3" max="8" width="16.5703125" customWidth="1"/>
  </cols>
  <sheetData>
    <row r="1" spans="2:12" x14ac:dyDescent="0.25">
      <c r="B1" s="14" t="s">
        <v>33</v>
      </c>
      <c r="C1" s="14"/>
      <c r="D1" s="14"/>
      <c r="E1" s="14"/>
    </row>
    <row r="2" spans="2:12" x14ac:dyDescent="0.25">
      <c r="B2" s="15" t="s">
        <v>29</v>
      </c>
      <c r="C2" s="15"/>
      <c r="D2" s="15"/>
      <c r="E2" s="15"/>
    </row>
    <row r="3" spans="2:12" x14ac:dyDescent="0.25">
      <c r="B3" s="15" t="s">
        <v>30</v>
      </c>
      <c r="C3" s="15"/>
      <c r="D3" s="15"/>
      <c r="E3" s="15"/>
    </row>
    <row r="4" spans="2:12" x14ac:dyDescent="0.25">
      <c r="B4" s="15" t="s">
        <v>25</v>
      </c>
      <c r="C4" s="15"/>
      <c r="D4" s="15"/>
      <c r="E4" s="15"/>
    </row>
    <row r="5" spans="2:12" x14ac:dyDescent="0.25">
      <c r="B5" s="15" t="s">
        <v>80</v>
      </c>
      <c r="C5" s="15"/>
      <c r="D5" s="15"/>
      <c r="E5" s="15"/>
    </row>
    <row r="6" spans="2:12" ht="15.75" thickBot="1" x14ac:dyDescent="0.3"/>
    <row r="7" spans="2:12" ht="19.5" thickBot="1" x14ac:dyDescent="0.3">
      <c r="B7" s="92" t="s">
        <v>31</v>
      </c>
      <c r="C7" s="93"/>
      <c r="D7" s="93"/>
      <c r="E7" s="93"/>
      <c r="F7" s="93"/>
      <c r="G7" s="93"/>
      <c r="H7" s="94"/>
    </row>
    <row r="8" spans="2:12" ht="15.75" thickBot="1" x14ac:dyDescent="0.3">
      <c r="B8" s="95" t="s">
        <v>19</v>
      </c>
      <c r="C8" s="98" t="s">
        <v>14</v>
      </c>
      <c r="D8" s="99"/>
      <c r="E8" s="100" t="s">
        <v>15</v>
      </c>
      <c r="F8" s="101"/>
      <c r="G8" s="102" t="s">
        <v>16</v>
      </c>
      <c r="H8" s="103"/>
    </row>
    <row r="9" spans="2:12" ht="15.75" thickBot="1" x14ac:dyDescent="0.3">
      <c r="B9" s="96"/>
      <c r="C9" s="106" t="s">
        <v>17</v>
      </c>
      <c r="D9" s="107"/>
      <c r="E9" s="108" t="s">
        <v>17</v>
      </c>
      <c r="F9" s="109"/>
      <c r="G9" s="104"/>
      <c r="H9" s="105"/>
      <c r="L9" s="32"/>
    </row>
    <row r="10" spans="2:12" ht="18" thickBot="1" x14ac:dyDescent="0.3">
      <c r="B10" s="96"/>
      <c r="C10" s="34" t="s">
        <v>23</v>
      </c>
      <c r="D10" s="31" t="s">
        <v>18</v>
      </c>
      <c r="E10" s="34" t="s">
        <v>23</v>
      </c>
      <c r="F10" s="29" t="s">
        <v>18</v>
      </c>
      <c r="G10" s="34" t="s">
        <v>23</v>
      </c>
      <c r="H10" s="30" t="s">
        <v>18</v>
      </c>
    </row>
    <row r="11" spans="2:12" ht="15.75" customHeight="1" x14ac:dyDescent="0.25">
      <c r="B11" s="43" t="s">
        <v>26</v>
      </c>
      <c r="C11" s="37">
        <v>100</v>
      </c>
      <c r="D11" s="44">
        <f>C11*750</f>
        <v>75000</v>
      </c>
      <c r="E11" s="36">
        <v>35</v>
      </c>
      <c r="F11" s="45">
        <f>E11*1500</f>
        <v>52500</v>
      </c>
      <c r="G11" s="52">
        <f t="shared" ref="G11:H12" si="0">SUM(C11,E11)</f>
        <v>135</v>
      </c>
      <c r="H11" s="53">
        <f t="shared" si="0"/>
        <v>127500</v>
      </c>
    </row>
    <row r="12" spans="2:12" ht="15.75" thickBot="1" x14ac:dyDescent="0.3">
      <c r="B12" s="38" t="s">
        <v>27</v>
      </c>
      <c r="C12" s="40">
        <v>73</v>
      </c>
      <c r="D12" s="41">
        <f>C12*750</f>
        <v>54750</v>
      </c>
      <c r="E12" s="42">
        <v>85</v>
      </c>
      <c r="F12" s="39">
        <f>E12*1500</f>
        <v>127500</v>
      </c>
      <c r="G12" s="50">
        <f t="shared" si="0"/>
        <v>158</v>
      </c>
      <c r="H12" s="51">
        <f>SUM(D12,F12)</f>
        <v>182250</v>
      </c>
    </row>
    <row r="13" spans="2:12" ht="15.75" customHeight="1" thickBot="1" x14ac:dyDescent="0.3">
      <c r="B13" s="46" t="s">
        <v>24</v>
      </c>
      <c r="C13" s="47">
        <f>SUM(C11:C12)</f>
        <v>173</v>
      </c>
      <c r="D13" s="48">
        <f>SUM(D11,D12)</f>
        <v>129750</v>
      </c>
      <c r="E13" s="49">
        <f>SUM(E11,E12)</f>
        <v>120</v>
      </c>
      <c r="F13" s="48">
        <f>E13*1500</f>
        <v>180000</v>
      </c>
      <c r="G13" s="50">
        <f t="shared" ref="G13:H13" si="1">SUM(C13,E13)</f>
        <v>293</v>
      </c>
      <c r="H13" s="51">
        <f t="shared" si="1"/>
        <v>309750</v>
      </c>
    </row>
    <row r="15" spans="2:12" s="17" customFormat="1" ht="27.75" customHeight="1" x14ac:dyDescent="0.2">
      <c r="B15" s="97" t="s">
        <v>81</v>
      </c>
      <c r="C15" s="97"/>
      <c r="D15" s="97"/>
      <c r="E15" s="97"/>
      <c r="F15" s="97"/>
      <c r="G15" s="97"/>
      <c r="H15" s="97"/>
      <c r="I15" s="16"/>
      <c r="J15" s="16"/>
    </row>
    <row r="16" spans="2:12" s="17" customFormat="1" ht="109.5" customHeight="1" x14ac:dyDescent="0.2">
      <c r="B16" s="97"/>
      <c r="C16" s="97"/>
      <c r="D16" s="97"/>
      <c r="E16" s="97"/>
      <c r="F16" s="97"/>
      <c r="G16" s="97"/>
      <c r="H16" s="97"/>
      <c r="I16" s="16"/>
      <c r="J16" s="16"/>
    </row>
    <row r="17" spans="2:14" x14ac:dyDescent="0.25">
      <c r="B17" s="33"/>
      <c r="C17" s="33"/>
      <c r="D17" s="33"/>
      <c r="E17" s="33"/>
      <c r="F17" s="33"/>
      <c r="G17" s="33"/>
      <c r="H17" s="33"/>
      <c r="I17" s="33"/>
      <c r="J17" s="33"/>
      <c r="K17" s="33"/>
      <c r="L17" s="33"/>
      <c r="M17" s="33"/>
      <c r="N17" s="33"/>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pane xSplit="1" ySplit="2" topLeftCell="B3" activePane="bottomRight" state="frozen"/>
      <selection pane="topRight" activeCell="C1" sqref="C1"/>
      <selection pane="bottomLeft" activeCell="A3" sqref="A3"/>
      <selection pane="bottomRight" activeCell="M4" sqref="M4"/>
    </sheetView>
  </sheetViews>
  <sheetFormatPr defaultRowHeight="15" x14ac:dyDescent="0.25"/>
  <cols>
    <col min="1" max="1" width="10.140625" customWidth="1"/>
    <col min="2" max="2" width="20.28515625" customWidth="1"/>
    <col min="3" max="3" width="17.42578125" customWidth="1"/>
    <col min="4" max="4" width="13.28515625" customWidth="1"/>
    <col min="5" max="5" width="33.140625" customWidth="1"/>
    <col min="6" max="6" width="13.28515625" customWidth="1"/>
    <col min="7" max="7" width="15" customWidth="1"/>
    <col min="8" max="10" width="14" customWidth="1"/>
    <col min="11" max="11" width="14.28515625" customWidth="1"/>
    <col min="12" max="12" width="10.85546875" customWidth="1"/>
    <col min="13" max="13" width="12.42578125" customWidth="1"/>
    <col min="14" max="14" width="10.5703125" customWidth="1"/>
    <col min="15" max="15" width="11.85546875" customWidth="1"/>
  </cols>
  <sheetData>
    <row r="1" spans="1:16" ht="30.75" thickBot="1" x14ac:dyDescent="0.3">
      <c r="A1" s="5" t="s">
        <v>3</v>
      </c>
      <c r="B1" s="7"/>
      <c r="C1" s="6"/>
      <c r="D1" s="6"/>
      <c r="E1" s="6"/>
      <c r="F1" s="9"/>
      <c r="G1" s="8"/>
      <c r="H1" s="18"/>
      <c r="I1" s="19" t="s">
        <v>4</v>
      </c>
      <c r="J1" s="13" t="s">
        <v>32</v>
      </c>
      <c r="K1" s="21" t="s">
        <v>3</v>
      </c>
      <c r="L1" s="23" t="s">
        <v>3</v>
      </c>
      <c r="M1" s="25"/>
      <c r="N1" s="23" t="s">
        <v>3</v>
      </c>
      <c r="O1" s="10"/>
      <c r="P1" s="11" t="e">
        <f>SUM(#REF!)</f>
        <v>#REF!</v>
      </c>
    </row>
    <row r="2" spans="1:16" ht="72" customHeight="1" thickBot="1" x14ac:dyDescent="0.3">
      <c r="A2" s="1" t="s">
        <v>5</v>
      </c>
      <c r="B2" s="3" t="s">
        <v>13</v>
      </c>
      <c r="C2" s="2" t="s">
        <v>6</v>
      </c>
      <c r="D2" s="12" t="s">
        <v>8</v>
      </c>
      <c r="E2" s="2" t="s">
        <v>7</v>
      </c>
      <c r="F2" s="3" t="s">
        <v>11</v>
      </c>
      <c r="G2" s="20" t="s">
        <v>9</v>
      </c>
      <c r="H2" s="20" t="s">
        <v>10</v>
      </c>
      <c r="I2" s="20" t="s">
        <v>0</v>
      </c>
      <c r="J2" s="20" t="s">
        <v>1</v>
      </c>
      <c r="K2" s="22" t="s">
        <v>2</v>
      </c>
      <c r="L2" s="24" t="s">
        <v>20</v>
      </c>
      <c r="M2" s="26" t="s">
        <v>21</v>
      </c>
      <c r="N2" s="24" t="s">
        <v>28</v>
      </c>
      <c r="O2" s="3" t="s">
        <v>22</v>
      </c>
      <c r="P2" s="4" t="s">
        <v>12</v>
      </c>
    </row>
    <row r="3" spans="1:16" x14ac:dyDescent="0.25">
      <c r="A3" s="74" t="s">
        <v>35</v>
      </c>
      <c r="B3" s="75">
        <v>18806</v>
      </c>
      <c r="C3" s="76" t="s">
        <v>37</v>
      </c>
      <c r="D3" s="76" t="s">
        <v>41</v>
      </c>
      <c r="E3" s="76" t="s">
        <v>43</v>
      </c>
      <c r="F3" s="76" t="s">
        <v>64</v>
      </c>
      <c r="G3" s="77">
        <v>43405</v>
      </c>
      <c r="H3" s="77">
        <v>43404</v>
      </c>
      <c r="I3" s="77">
        <v>43405</v>
      </c>
      <c r="J3" s="77">
        <v>43419</v>
      </c>
      <c r="K3" s="77">
        <v>43432</v>
      </c>
      <c r="L3" s="78">
        <v>6</v>
      </c>
      <c r="M3" s="79">
        <f t="shared" ref="M3:M34" si="0">L3*750</f>
        <v>4500</v>
      </c>
      <c r="N3" s="78">
        <v>6</v>
      </c>
      <c r="O3" s="80">
        <f t="shared" ref="O3:O34" si="1">N3*1500</f>
        <v>9000</v>
      </c>
      <c r="P3" s="81">
        <f t="shared" ref="P3:P34" si="2">M3+O3</f>
        <v>13500</v>
      </c>
    </row>
    <row r="4" spans="1:16" x14ac:dyDescent="0.25">
      <c r="A4" s="82" t="s">
        <v>35</v>
      </c>
      <c r="B4" s="55">
        <v>18671</v>
      </c>
      <c r="C4" s="60" t="s">
        <v>36</v>
      </c>
      <c r="D4" s="60" t="s">
        <v>41</v>
      </c>
      <c r="E4" s="60" t="s">
        <v>43</v>
      </c>
      <c r="F4" s="60" t="s">
        <v>64</v>
      </c>
      <c r="G4" s="54">
        <v>43390</v>
      </c>
      <c r="H4" s="54">
        <v>43404</v>
      </c>
      <c r="I4" s="54">
        <v>43390</v>
      </c>
      <c r="J4" s="54">
        <v>43404</v>
      </c>
      <c r="K4" s="54">
        <v>43420</v>
      </c>
      <c r="L4" s="56">
        <v>6</v>
      </c>
      <c r="M4" s="27">
        <f t="shared" si="0"/>
        <v>4500</v>
      </c>
      <c r="N4" s="56">
        <v>9</v>
      </c>
      <c r="O4" s="28">
        <f t="shared" si="1"/>
        <v>13500</v>
      </c>
      <c r="P4" s="83">
        <f t="shared" si="2"/>
        <v>18000</v>
      </c>
    </row>
    <row r="5" spans="1:16" x14ac:dyDescent="0.25">
      <c r="A5" s="82" t="s">
        <v>35</v>
      </c>
      <c r="B5" s="55">
        <v>19178</v>
      </c>
      <c r="C5" s="60" t="s">
        <v>36</v>
      </c>
      <c r="D5" s="60" t="s">
        <v>41</v>
      </c>
      <c r="E5" s="60" t="s">
        <v>45</v>
      </c>
      <c r="F5" s="60" t="s">
        <v>64</v>
      </c>
      <c r="G5" s="54">
        <v>43417</v>
      </c>
      <c r="H5" s="54">
        <v>43417</v>
      </c>
      <c r="I5" s="54">
        <v>43417</v>
      </c>
      <c r="J5" s="54">
        <v>43431</v>
      </c>
      <c r="K5" s="54">
        <v>43433</v>
      </c>
      <c r="L5" s="56">
        <v>1</v>
      </c>
      <c r="M5" s="27">
        <f t="shared" si="0"/>
        <v>750</v>
      </c>
      <c r="N5" s="56">
        <v>0</v>
      </c>
      <c r="O5" s="28">
        <f t="shared" si="1"/>
        <v>0</v>
      </c>
      <c r="P5" s="84">
        <f t="shared" si="2"/>
        <v>750</v>
      </c>
    </row>
    <row r="6" spans="1:16" x14ac:dyDescent="0.25">
      <c r="A6" s="85" t="s">
        <v>35</v>
      </c>
      <c r="B6" s="55">
        <v>19168</v>
      </c>
      <c r="C6" s="60" t="s">
        <v>36</v>
      </c>
      <c r="D6" s="60" t="s">
        <v>41</v>
      </c>
      <c r="E6" s="60" t="s">
        <v>42</v>
      </c>
      <c r="F6" s="60" t="s">
        <v>64</v>
      </c>
      <c r="G6" s="54">
        <v>43413</v>
      </c>
      <c r="H6" s="54">
        <v>43413</v>
      </c>
      <c r="I6" s="54">
        <v>43413</v>
      </c>
      <c r="J6" s="54">
        <v>43427</v>
      </c>
      <c r="K6" s="54">
        <v>43431</v>
      </c>
      <c r="L6" s="56">
        <v>3</v>
      </c>
      <c r="M6" s="27">
        <f t="shared" si="0"/>
        <v>2250</v>
      </c>
      <c r="N6" s="56">
        <v>0</v>
      </c>
      <c r="O6" s="28">
        <f t="shared" si="1"/>
        <v>0</v>
      </c>
      <c r="P6" s="84">
        <f t="shared" si="2"/>
        <v>2250</v>
      </c>
    </row>
    <row r="7" spans="1:16" x14ac:dyDescent="0.25">
      <c r="A7" s="82" t="s">
        <v>35</v>
      </c>
      <c r="B7" s="55">
        <v>18547</v>
      </c>
      <c r="C7" s="60" t="s">
        <v>37</v>
      </c>
      <c r="D7" s="60" t="s">
        <v>41</v>
      </c>
      <c r="E7" s="60" t="s">
        <v>55</v>
      </c>
      <c r="F7" s="60" t="s">
        <v>73</v>
      </c>
      <c r="G7" s="54">
        <v>43378</v>
      </c>
      <c r="H7" s="54">
        <v>43377</v>
      </c>
      <c r="I7" s="54">
        <v>43378</v>
      </c>
      <c r="J7" s="54">
        <v>43392</v>
      </c>
      <c r="K7" s="54">
        <v>43411</v>
      </c>
      <c r="L7" s="56">
        <v>0</v>
      </c>
      <c r="M7" s="27">
        <f t="shared" si="0"/>
        <v>0</v>
      </c>
      <c r="N7" s="56">
        <v>6</v>
      </c>
      <c r="O7" s="28">
        <f t="shared" si="1"/>
        <v>9000</v>
      </c>
      <c r="P7" s="84">
        <f t="shared" si="2"/>
        <v>9000</v>
      </c>
    </row>
    <row r="8" spans="1:16" ht="15.75" customHeight="1" x14ac:dyDescent="0.25">
      <c r="A8" s="82" t="s">
        <v>35</v>
      </c>
      <c r="B8" s="55">
        <v>19151</v>
      </c>
      <c r="C8" s="60" t="s">
        <v>36</v>
      </c>
      <c r="D8" s="60" t="s">
        <v>41</v>
      </c>
      <c r="E8" s="60" t="s">
        <v>45</v>
      </c>
      <c r="F8" s="60" t="s">
        <v>64</v>
      </c>
      <c r="G8" s="54">
        <v>43412</v>
      </c>
      <c r="H8" s="54">
        <v>43412</v>
      </c>
      <c r="I8" s="54">
        <v>43412</v>
      </c>
      <c r="J8" s="54">
        <v>43426</v>
      </c>
      <c r="K8" s="54">
        <v>43434</v>
      </c>
      <c r="L8" s="56">
        <v>6</v>
      </c>
      <c r="M8" s="27">
        <f t="shared" si="0"/>
        <v>4500</v>
      </c>
      <c r="N8" s="56">
        <v>1</v>
      </c>
      <c r="O8" s="28">
        <f t="shared" si="1"/>
        <v>1500</v>
      </c>
      <c r="P8" s="84">
        <f t="shared" si="2"/>
        <v>6000</v>
      </c>
    </row>
    <row r="9" spans="1:16" x14ac:dyDescent="0.25">
      <c r="A9" s="86" t="s">
        <v>35</v>
      </c>
      <c r="B9" s="55">
        <v>19213</v>
      </c>
      <c r="C9" s="60" t="s">
        <v>37</v>
      </c>
      <c r="D9" s="60" t="s">
        <v>41</v>
      </c>
      <c r="E9" s="60" t="s">
        <v>43</v>
      </c>
      <c r="F9" s="60" t="s">
        <v>64</v>
      </c>
      <c r="G9" s="54">
        <v>43419</v>
      </c>
      <c r="H9" s="54">
        <v>43419</v>
      </c>
      <c r="I9" s="54">
        <v>43419</v>
      </c>
      <c r="J9" s="54">
        <v>43433</v>
      </c>
      <c r="K9" s="54">
        <v>43434</v>
      </c>
      <c r="L9" s="56">
        <v>1</v>
      </c>
      <c r="M9" s="27">
        <f t="shared" si="0"/>
        <v>750</v>
      </c>
      <c r="N9" s="56">
        <v>0</v>
      </c>
      <c r="O9" s="28">
        <f t="shared" si="1"/>
        <v>0</v>
      </c>
      <c r="P9" s="84">
        <f t="shared" si="2"/>
        <v>750</v>
      </c>
    </row>
    <row r="10" spans="1:16" x14ac:dyDescent="0.25">
      <c r="A10" s="82" t="s">
        <v>35</v>
      </c>
      <c r="B10" s="55">
        <v>18692</v>
      </c>
      <c r="C10" s="60" t="s">
        <v>37</v>
      </c>
      <c r="D10" s="60" t="s">
        <v>41</v>
      </c>
      <c r="E10" s="60" t="s">
        <v>43</v>
      </c>
      <c r="F10" s="60" t="s">
        <v>64</v>
      </c>
      <c r="G10" s="54">
        <v>43392</v>
      </c>
      <c r="H10" s="54">
        <v>43391</v>
      </c>
      <c r="I10" s="54">
        <v>43392</v>
      </c>
      <c r="J10" s="54">
        <v>43406</v>
      </c>
      <c r="K10" s="54">
        <v>43410</v>
      </c>
      <c r="L10" s="56">
        <v>3</v>
      </c>
      <c r="M10" s="27">
        <f t="shared" si="0"/>
        <v>2250</v>
      </c>
      <c r="N10" s="56">
        <v>0</v>
      </c>
      <c r="O10" s="28">
        <f t="shared" si="1"/>
        <v>0</v>
      </c>
      <c r="P10" s="84">
        <f t="shared" si="2"/>
        <v>2250</v>
      </c>
    </row>
    <row r="11" spans="1:16" x14ac:dyDescent="0.25">
      <c r="A11" s="86" t="s">
        <v>35</v>
      </c>
      <c r="B11" s="55">
        <v>19212</v>
      </c>
      <c r="C11" s="60" t="s">
        <v>37</v>
      </c>
      <c r="D11" s="60" t="s">
        <v>41</v>
      </c>
      <c r="E11" s="60" t="s">
        <v>43</v>
      </c>
      <c r="F11" s="60" t="s">
        <v>64</v>
      </c>
      <c r="G11" s="54">
        <v>43419</v>
      </c>
      <c r="H11" s="54">
        <v>43419</v>
      </c>
      <c r="I11" s="54">
        <v>43419</v>
      </c>
      <c r="J11" s="54">
        <v>43433</v>
      </c>
      <c r="K11" s="54">
        <v>43434</v>
      </c>
      <c r="L11" s="56">
        <v>1</v>
      </c>
      <c r="M11" s="27">
        <f t="shared" si="0"/>
        <v>750</v>
      </c>
      <c r="N11" s="56">
        <v>0</v>
      </c>
      <c r="O11" s="28">
        <f t="shared" si="1"/>
        <v>0</v>
      </c>
      <c r="P11" s="84">
        <f t="shared" si="2"/>
        <v>750</v>
      </c>
    </row>
    <row r="12" spans="1:16" x14ac:dyDescent="0.25">
      <c r="A12" s="82" t="s">
        <v>35</v>
      </c>
      <c r="B12" s="55">
        <v>18765</v>
      </c>
      <c r="C12" s="60" t="s">
        <v>37</v>
      </c>
      <c r="D12" s="60" t="s">
        <v>41</v>
      </c>
      <c r="E12" s="60" t="s">
        <v>60</v>
      </c>
      <c r="F12" s="60" t="s">
        <v>64</v>
      </c>
      <c r="G12" s="54">
        <v>43399</v>
      </c>
      <c r="H12" s="54">
        <v>43399</v>
      </c>
      <c r="I12" s="54">
        <v>43399</v>
      </c>
      <c r="J12" s="54">
        <v>43413</v>
      </c>
      <c r="K12" s="54">
        <v>43417</v>
      </c>
      <c r="L12" s="56">
        <v>3</v>
      </c>
      <c r="M12" s="27">
        <f t="shared" si="0"/>
        <v>2250</v>
      </c>
      <c r="N12" s="56">
        <v>0</v>
      </c>
      <c r="O12" s="28">
        <f t="shared" si="1"/>
        <v>0</v>
      </c>
      <c r="P12" s="84">
        <f t="shared" si="2"/>
        <v>2250</v>
      </c>
    </row>
    <row r="13" spans="1:16" x14ac:dyDescent="0.25">
      <c r="A13" s="82" t="s">
        <v>35</v>
      </c>
      <c r="B13" s="55">
        <v>18790</v>
      </c>
      <c r="C13" s="60" t="s">
        <v>37</v>
      </c>
      <c r="D13" s="60" t="s">
        <v>41</v>
      </c>
      <c r="E13" s="60" t="s">
        <v>63</v>
      </c>
      <c r="F13" s="60" t="s">
        <v>79</v>
      </c>
      <c r="G13" s="54">
        <v>43404</v>
      </c>
      <c r="H13" s="54">
        <v>43403</v>
      </c>
      <c r="I13" s="54">
        <v>43404</v>
      </c>
      <c r="J13" s="54">
        <v>43418</v>
      </c>
      <c r="K13" s="54">
        <v>43420</v>
      </c>
      <c r="L13" s="56">
        <v>1</v>
      </c>
      <c r="M13" s="27">
        <f t="shared" si="0"/>
        <v>750</v>
      </c>
      <c r="N13" s="56">
        <v>0</v>
      </c>
      <c r="O13" s="28">
        <f t="shared" si="1"/>
        <v>0</v>
      </c>
      <c r="P13" s="84">
        <f t="shared" si="2"/>
        <v>750</v>
      </c>
    </row>
    <row r="14" spans="1:16" x14ac:dyDescent="0.25">
      <c r="A14" s="85" t="s">
        <v>35</v>
      </c>
      <c r="B14" s="55">
        <v>19063</v>
      </c>
      <c r="C14" s="60" t="s">
        <v>37</v>
      </c>
      <c r="D14" s="60" t="s">
        <v>41</v>
      </c>
      <c r="E14" s="60" t="s">
        <v>55</v>
      </c>
      <c r="F14" s="60" t="s">
        <v>73</v>
      </c>
      <c r="G14" s="54">
        <v>43409</v>
      </c>
      <c r="H14" s="54">
        <v>43388</v>
      </c>
      <c r="I14" s="54">
        <v>43388</v>
      </c>
      <c r="J14" s="54">
        <v>43409</v>
      </c>
      <c r="K14" s="54">
        <v>43424</v>
      </c>
      <c r="L14" s="56">
        <v>6</v>
      </c>
      <c r="M14" s="27">
        <f t="shared" si="0"/>
        <v>4500</v>
      </c>
      <c r="N14" s="56">
        <v>8</v>
      </c>
      <c r="O14" s="28">
        <f t="shared" si="1"/>
        <v>12000</v>
      </c>
      <c r="P14" s="84">
        <f t="shared" si="2"/>
        <v>16500</v>
      </c>
    </row>
    <row r="15" spans="1:16" x14ac:dyDescent="0.25">
      <c r="A15" s="82" t="s">
        <v>35</v>
      </c>
      <c r="B15" s="55">
        <v>18691</v>
      </c>
      <c r="C15" s="60" t="s">
        <v>37</v>
      </c>
      <c r="D15" s="60" t="s">
        <v>41</v>
      </c>
      <c r="E15" s="60" t="s">
        <v>43</v>
      </c>
      <c r="F15" s="60" t="s">
        <v>64</v>
      </c>
      <c r="G15" s="54">
        <v>43392</v>
      </c>
      <c r="H15" s="54">
        <v>43391</v>
      </c>
      <c r="I15" s="54">
        <v>43392</v>
      </c>
      <c r="J15" s="54">
        <v>43406</v>
      </c>
      <c r="K15" s="54">
        <v>43411</v>
      </c>
      <c r="L15" s="56">
        <v>4</v>
      </c>
      <c r="M15" s="27">
        <f t="shared" si="0"/>
        <v>3000</v>
      </c>
      <c r="N15" s="56">
        <v>0</v>
      </c>
      <c r="O15" s="28">
        <f t="shared" si="1"/>
        <v>0</v>
      </c>
      <c r="P15" s="84">
        <f t="shared" si="2"/>
        <v>3000</v>
      </c>
    </row>
    <row r="16" spans="1:16" x14ac:dyDescent="0.25">
      <c r="A16" s="86" t="s">
        <v>35</v>
      </c>
      <c r="B16" s="55">
        <v>18652</v>
      </c>
      <c r="C16" s="60" t="s">
        <v>37</v>
      </c>
      <c r="D16" s="60" t="s">
        <v>41</v>
      </c>
      <c r="E16" s="60" t="s">
        <v>56</v>
      </c>
      <c r="F16" s="60" t="s">
        <v>74</v>
      </c>
      <c r="G16" s="54">
        <v>43389</v>
      </c>
      <c r="H16" s="54">
        <v>43389</v>
      </c>
      <c r="I16" s="54">
        <v>43389</v>
      </c>
      <c r="J16" s="54">
        <v>43403</v>
      </c>
      <c r="K16" s="54">
        <v>43406</v>
      </c>
      <c r="L16" s="56">
        <v>1</v>
      </c>
      <c r="M16" s="27">
        <f t="shared" si="0"/>
        <v>750</v>
      </c>
      <c r="N16" s="56">
        <v>0</v>
      </c>
      <c r="O16" s="28">
        <f t="shared" si="1"/>
        <v>0</v>
      </c>
      <c r="P16" s="84">
        <f t="shared" si="2"/>
        <v>750</v>
      </c>
    </row>
    <row r="17" spans="1:17" x14ac:dyDescent="0.25">
      <c r="A17" s="85" t="s">
        <v>35</v>
      </c>
      <c r="B17" s="55">
        <v>18710</v>
      </c>
      <c r="C17" s="60" t="s">
        <v>37</v>
      </c>
      <c r="D17" s="60" t="s">
        <v>41</v>
      </c>
      <c r="E17" s="60" t="s">
        <v>43</v>
      </c>
      <c r="F17" s="60" t="s">
        <v>64</v>
      </c>
      <c r="G17" s="54">
        <v>43396</v>
      </c>
      <c r="H17" s="54">
        <v>43395</v>
      </c>
      <c r="I17" s="54">
        <v>43396</v>
      </c>
      <c r="J17" s="54">
        <v>43410</v>
      </c>
      <c r="K17" s="54">
        <v>43417</v>
      </c>
      <c r="L17" s="56">
        <v>6</v>
      </c>
      <c r="M17" s="27">
        <f t="shared" si="0"/>
        <v>4500</v>
      </c>
      <c r="N17" s="56">
        <v>0</v>
      </c>
      <c r="O17" s="28">
        <f t="shared" si="1"/>
        <v>0</v>
      </c>
      <c r="P17" s="84">
        <f t="shared" si="2"/>
        <v>4500</v>
      </c>
    </row>
    <row r="18" spans="1:17" x14ac:dyDescent="0.25">
      <c r="A18" s="82" t="s">
        <v>35</v>
      </c>
      <c r="B18" s="55">
        <v>19153</v>
      </c>
      <c r="C18" s="60" t="s">
        <v>36</v>
      </c>
      <c r="D18" s="60" t="s">
        <v>41</v>
      </c>
      <c r="E18" s="60" t="s">
        <v>45</v>
      </c>
      <c r="F18" s="60" t="s">
        <v>64</v>
      </c>
      <c r="G18" s="54">
        <v>43412</v>
      </c>
      <c r="H18" s="54">
        <v>43412</v>
      </c>
      <c r="I18" s="54">
        <v>43412</v>
      </c>
      <c r="J18" s="54">
        <v>43426</v>
      </c>
      <c r="K18" s="54">
        <v>43433</v>
      </c>
      <c r="L18" s="56">
        <v>6</v>
      </c>
      <c r="M18" s="27">
        <f t="shared" si="0"/>
        <v>4500</v>
      </c>
      <c r="N18" s="56">
        <v>0</v>
      </c>
      <c r="O18" s="28">
        <f t="shared" si="1"/>
        <v>0</v>
      </c>
      <c r="P18" s="84">
        <f t="shared" si="2"/>
        <v>4500</v>
      </c>
    </row>
    <row r="19" spans="1:17" x14ac:dyDescent="0.25">
      <c r="A19" s="82" t="s">
        <v>35</v>
      </c>
      <c r="B19" s="55">
        <v>19190</v>
      </c>
      <c r="C19" s="60" t="s">
        <v>37</v>
      </c>
      <c r="D19" s="60" t="s">
        <v>41</v>
      </c>
      <c r="E19" s="60" t="s">
        <v>43</v>
      </c>
      <c r="F19" s="60" t="s">
        <v>64</v>
      </c>
      <c r="G19" s="54">
        <v>43418</v>
      </c>
      <c r="H19" s="54">
        <v>43418</v>
      </c>
      <c r="I19" s="54">
        <v>43418</v>
      </c>
      <c r="J19" s="54">
        <v>43432</v>
      </c>
      <c r="K19" s="54">
        <v>43434</v>
      </c>
      <c r="L19" s="56">
        <v>2</v>
      </c>
      <c r="M19" s="27">
        <f t="shared" si="0"/>
        <v>1500</v>
      </c>
      <c r="N19" s="56">
        <v>0</v>
      </c>
      <c r="O19" s="28">
        <f t="shared" si="1"/>
        <v>0</v>
      </c>
      <c r="P19" s="84">
        <f t="shared" si="2"/>
        <v>1500</v>
      </c>
    </row>
    <row r="20" spans="1:17" x14ac:dyDescent="0.25">
      <c r="A20" s="82" t="s">
        <v>35</v>
      </c>
      <c r="B20" s="55">
        <v>19124</v>
      </c>
      <c r="C20" s="60" t="s">
        <v>36</v>
      </c>
      <c r="D20" s="60" t="s">
        <v>41</v>
      </c>
      <c r="E20" s="60" t="s">
        <v>45</v>
      </c>
      <c r="F20" s="60" t="s">
        <v>64</v>
      </c>
      <c r="G20" s="54">
        <v>43410</v>
      </c>
      <c r="H20" s="54">
        <v>43410</v>
      </c>
      <c r="I20" s="54">
        <v>43409</v>
      </c>
      <c r="J20" s="54">
        <v>43423</v>
      </c>
      <c r="K20" s="54">
        <v>43427</v>
      </c>
      <c r="L20" s="56">
        <v>3</v>
      </c>
      <c r="M20" s="27">
        <f t="shared" si="0"/>
        <v>2250</v>
      </c>
      <c r="N20" s="56">
        <v>0</v>
      </c>
      <c r="O20" s="28">
        <f t="shared" si="1"/>
        <v>0</v>
      </c>
      <c r="P20" s="84">
        <f t="shared" si="2"/>
        <v>2250</v>
      </c>
    </row>
    <row r="21" spans="1:17" s="35" customFormat="1" x14ac:dyDescent="0.25">
      <c r="A21" s="86" t="s">
        <v>35</v>
      </c>
      <c r="B21" s="55">
        <v>18753</v>
      </c>
      <c r="C21" s="60" t="s">
        <v>37</v>
      </c>
      <c r="D21" s="60" t="s">
        <v>41</v>
      </c>
      <c r="E21" s="60" t="s">
        <v>56</v>
      </c>
      <c r="F21" s="60" t="s">
        <v>74</v>
      </c>
      <c r="G21" s="54">
        <v>43398</v>
      </c>
      <c r="H21" s="54">
        <v>43398</v>
      </c>
      <c r="I21" s="54">
        <v>43398</v>
      </c>
      <c r="J21" s="54">
        <v>43412</v>
      </c>
      <c r="K21" s="54">
        <v>43420</v>
      </c>
      <c r="L21" s="56">
        <v>6</v>
      </c>
      <c r="M21" s="27">
        <f t="shared" si="0"/>
        <v>4500</v>
      </c>
      <c r="N21" s="56">
        <v>1</v>
      </c>
      <c r="O21" s="28">
        <f t="shared" si="1"/>
        <v>1500</v>
      </c>
      <c r="P21" s="84">
        <f t="shared" si="2"/>
        <v>6000</v>
      </c>
      <c r="Q21"/>
    </row>
    <row r="22" spans="1:17" x14ac:dyDescent="0.25">
      <c r="A22" s="82" t="s">
        <v>35</v>
      </c>
      <c r="B22" s="55">
        <v>19100</v>
      </c>
      <c r="C22" s="60" t="s">
        <v>37</v>
      </c>
      <c r="D22" s="60" t="s">
        <v>41</v>
      </c>
      <c r="E22" s="60" t="s">
        <v>43</v>
      </c>
      <c r="F22" s="60" t="s">
        <v>64</v>
      </c>
      <c r="G22" s="54">
        <v>43406</v>
      </c>
      <c r="H22" s="54">
        <v>43406</v>
      </c>
      <c r="I22" s="54">
        <v>43406</v>
      </c>
      <c r="J22" s="54">
        <v>43420</v>
      </c>
      <c r="K22" s="54">
        <v>43424</v>
      </c>
      <c r="L22" s="56">
        <v>3</v>
      </c>
      <c r="M22" s="27">
        <f t="shared" si="0"/>
        <v>2250</v>
      </c>
      <c r="N22" s="56">
        <v>0</v>
      </c>
      <c r="O22" s="28">
        <f t="shared" si="1"/>
        <v>0</v>
      </c>
      <c r="P22" s="84">
        <f t="shared" si="2"/>
        <v>2250</v>
      </c>
    </row>
    <row r="23" spans="1:17" x14ac:dyDescent="0.25">
      <c r="A23" s="82" t="s">
        <v>35</v>
      </c>
      <c r="B23" s="55">
        <v>18693</v>
      </c>
      <c r="C23" s="60" t="s">
        <v>37</v>
      </c>
      <c r="D23" s="60" t="s">
        <v>41</v>
      </c>
      <c r="E23" s="60" t="s">
        <v>43</v>
      </c>
      <c r="F23" s="60" t="s">
        <v>64</v>
      </c>
      <c r="G23" s="54">
        <v>43391</v>
      </c>
      <c r="H23" s="54">
        <v>43391</v>
      </c>
      <c r="I23" s="54">
        <v>43391</v>
      </c>
      <c r="J23" s="54">
        <v>43405</v>
      </c>
      <c r="K23" s="54">
        <v>43408</v>
      </c>
      <c r="L23" s="56">
        <v>2</v>
      </c>
      <c r="M23" s="27">
        <f t="shared" si="0"/>
        <v>1500</v>
      </c>
      <c r="N23" s="56">
        <v>0</v>
      </c>
      <c r="O23" s="28">
        <f t="shared" si="1"/>
        <v>0</v>
      </c>
      <c r="P23" s="84">
        <f t="shared" si="2"/>
        <v>1500</v>
      </c>
    </row>
    <row r="24" spans="1:17" x14ac:dyDescent="0.25">
      <c r="A24" s="85" t="s">
        <v>35</v>
      </c>
      <c r="B24" s="55">
        <v>18802</v>
      </c>
      <c r="C24" s="60" t="s">
        <v>37</v>
      </c>
      <c r="D24" s="60" t="s">
        <v>41</v>
      </c>
      <c r="E24" s="60" t="s">
        <v>43</v>
      </c>
      <c r="F24" s="60" t="s">
        <v>64</v>
      </c>
      <c r="G24" s="54">
        <v>43404</v>
      </c>
      <c r="H24" s="54">
        <v>43404</v>
      </c>
      <c r="I24" s="54">
        <v>43404</v>
      </c>
      <c r="J24" s="54">
        <v>43418</v>
      </c>
      <c r="K24" s="54">
        <v>43420</v>
      </c>
      <c r="L24" s="56">
        <v>1</v>
      </c>
      <c r="M24" s="27">
        <f t="shared" si="0"/>
        <v>750</v>
      </c>
      <c r="N24" s="56">
        <v>0</v>
      </c>
      <c r="O24" s="28">
        <f t="shared" si="1"/>
        <v>0</v>
      </c>
      <c r="P24" s="84">
        <f t="shared" si="2"/>
        <v>750</v>
      </c>
    </row>
    <row r="25" spans="1:17" x14ac:dyDescent="0.25">
      <c r="A25" s="82" t="s">
        <v>35</v>
      </c>
      <c r="B25" s="55">
        <v>19154</v>
      </c>
      <c r="C25" s="60" t="s">
        <v>37</v>
      </c>
      <c r="D25" s="60" t="s">
        <v>41</v>
      </c>
      <c r="E25" s="60" t="s">
        <v>43</v>
      </c>
      <c r="F25" s="60" t="s">
        <v>64</v>
      </c>
      <c r="G25" s="54">
        <v>43412</v>
      </c>
      <c r="H25" s="54">
        <v>43412</v>
      </c>
      <c r="I25" s="54">
        <v>43412</v>
      </c>
      <c r="J25" s="54">
        <v>43426</v>
      </c>
      <c r="K25" s="54">
        <v>43432</v>
      </c>
      <c r="L25" s="56">
        <v>5</v>
      </c>
      <c r="M25" s="27">
        <f t="shared" si="0"/>
        <v>3750</v>
      </c>
      <c r="N25" s="56">
        <v>0</v>
      </c>
      <c r="O25" s="28">
        <f t="shared" si="1"/>
        <v>0</v>
      </c>
      <c r="P25" s="84">
        <f t="shared" si="2"/>
        <v>3750</v>
      </c>
    </row>
    <row r="26" spans="1:17" x14ac:dyDescent="0.25">
      <c r="A26" s="82" t="s">
        <v>35</v>
      </c>
      <c r="B26" s="55">
        <v>18672</v>
      </c>
      <c r="C26" s="60" t="s">
        <v>37</v>
      </c>
      <c r="D26" s="60" t="s">
        <v>41</v>
      </c>
      <c r="E26" s="60" t="s">
        <v>43</v>
      </c>
      <c r="F26" s="60" t="s">
        <v>64</v>
      </c>
      <c r="G26" s="54">
        <v>43390</v>
      </c>
      <c r="H26" s="54">
        <v>43390</v>
      </c>
      <c r="I26" s="54">
        <v>43390</v>
      </c>
      <c r="J26" s="54">
        <v>43404</v>
      </c>
      <c r="K26" s="54">
        <v>43406</v>
      </c>
      <c r="L26" s="56">
        <v>1</v>
      </c>
      <c r="M26" s="27">
        <f t="shared" si="0"/>
        <v>750</v>
      </c>
      <c r="N26" s="56">
        <v>0</v>
      </c>
      <c r="O26" s="28">
        <f t="shared" si="1"/>
        <v>0</v>
      </c>
      <c r="P26" s="84">
        <f t="shared" si="2"/>
        <v>750</v>
      </c>
    </row>
    <row r="27" spans="1:17" x14ac:dyDescent="0.25">
      <c r="A27" s="82" t="s">
        <v>35</v>
      </c>
      <c r="B27" s="55">
        <v>19169</v>
      </c>
      <c r="C27" s="60" t="s">
        <v>37</v>
      </c>
      <c r="D27" s="60" t="s">
        <v>41</v>
      </c>
      <c r="E27" s="60" t="s">
        <v>48</v>
      </c>
      <c r="F27" s="60" t="s">
        <v>68</v>
      </c>
      <c r="G27" s="54">
        <v>43413</v>
      </c>
      <c r="H27" s="54">
        <v>43413</v>
      </c>
      <c r="I27" s="54">
        <v>43413</v>
      </c>
      <c r="J27" s="54">
        <v>43427</v>
      </c>
      <c r="K27" s="54">
        <v>43431</v>
      </c>
      <c r="L27" s="56">
        <v>3</v>
      </c>
      <c r="M27" s="27">
        <f t="shared" si="0"/>
        <v>2250</v>
      </c>
      <c r="N27" s="56">
        <v>0</v>
      </c>
      <c r="O27" s="28">
        <f t="shared" si="1"/>
        <v>0</v>
      </c>
      <c r="P27" s="84">
        <f t="shared" si="2"/>
        <v>2250</v>
      </c>
    </row>
    <row r="28" spans="1:17" x14ac:dyDescent="0.25">
      <c r="A28" s="82" t="s">
        <v>35</v>
      </c>
      <c r="B28" s="55">
        <v>19155</v>
      </c>
      <c r="C28" s="60" t="s">
        <v>37</v>
      </c>
      <c r="D28" s="60" t="s">
        <v>41</v>
      </c>
      <c r="E28" s="60" t="s">
        <v>43</v>
      </c>
      <c r="F28" s="60" t="s">
        <v>64</v>
      </c>
      <c r="G28" s="54">
        <v>43412</v>
      </c>
      <c r="H28" s="54">
        <v>43412</v>
      </c>
      <c r="I28" s="54">
        <v>43412</v>
      </c>
      <c r="J28" s="54">
        <v>43426</v>
      </c>
      <c r="K28" s="54">
        <v>43430</v>
      </c>
      <c r="L28" s="56">
        <v>3</v>
      </c>
      <c r="M28" s="27">
        <f t="shared" si="0"/>
        <v>2250</v>
      </c>
      <c r="N28" s="56">
        <v>0</v>
      </c>
      <c r="O28" s="28">
        <f t="shared" si="1"/>
        <v>0</v>
      </c>
      <c r="P28" s="84">
        <f t="shared" si="2"/>
        <v>2250</v>
      </c>
    </row>
    <row r="29" spans="1:17" x14ac:dyDescent="0.25">
      <c r="A29" s="85" t="s">
        <v>35</v>
      </c>
      <c r="B29" s="55">
        <v>19064</v>
      </c>
      <c r="C29" s="60" t="s">
        <v>37</v>
      </c>
      <c r="D29" s="60" t="s">
        <v>41</v>
      </c>
      <c r="E29" s="60" t="s">
        <v>58</v>
      </c>
      <c r="F29" s="60" t="s">
        <v>75</v>
      </c>
      <c r="G29" s="54">
        <v>43419</v>
      </c>
      <c r="H29" s="54">
        <v>43392</v>
      </c>
      <c r="I29" s="54">
        <v>43392</v>
      </c>
      <c r="J29" s="54">
        <v>43413</v>
      </c>
      <c r="K29" s="54">
        <v>43423</v>
      </c>
      <c r="L29" s="56">
        <v>6</v>
      </c>
      <c r="M29" s="27">
        <f t="shared" si="0"/>
        <v>4500</v>
      </c>
      <c r="N29" s="56">
        <v>3</v>
      </c>
      <c r="O29" s="28">
        <f t="shared" si="1"/>
        <v>4500</v>
      </c>
      <c r="P29" s="84">
        <f t="shared" si="2"/>
        <v>9000</v>
      </c>
    </row>
    <row r="30" spans="1:17" x14ac:dyDescent="0.25">
      <c r="A30" s="82" t="s">
        <v>35</v>
      </c>
      <c r="B30" s="55">
        <v>18770</v>
      </c>
      <c r="C30" s="60" t="s">
        <v>37</v>
      </c>
      <c r="D30" s="60" t="s">
        <v>41</v>
      </c>
      <c r="E30" s="60" t="s">
        <v>61</v>
      </c>
      <c r="F30" s="60" t="s">
        <v>77</v>
      </c>
      <c r="G30" s="54">
        <v>43399</v>
      </c>
      <c r="H30" s="54">
        <v>43399</v>
      </c>
      <c r="I30" s="54">
        <v>43399</v>
      </c>
      <c r="J30" s="54">
        <v>43413</v>
      </c>
      <c r="K30" s="54">
        <v>43418</v>
      </c>
      <c r="L30" s="56">
        <v>4</v>
      </c>
      <c r="M30" s="27">
        <f t="shared" si="0"/>
        <v>3000</v>
      </c>
      <c r="N30" s="56">
        <v>0</v>
      </c>
      <c r="O30" s="28">
        <f t="shared" si="1"/>
        <v>0</v>
      </c>
      <c r="P30" s="84">
        <f t="shared" si="2"/>
        <v>3000</v>
      </c>
    </row>
    <row r="31" spans="1:17" ht="17.25" customHeight="1" x14ac:dyDescent="0.25">
      <c r="A31" s="82" t="s">
        <v>35</v>
      </c>
      <c r="B31" s="55">
        <v>18689</v>
      </c>
      <c r="C31" s="60" t="s">
        <v>37</v>
      </c>
      <c r="D31" s="60" t="s">
        <v>41</v>
      </c>
      <c r="E31" s="60" t="s">
        <v>43</v>
      </c>
      <c r="F31" s="60" t="s">
        <v>64</v>
      </c>
      <c r="G31" s="54">
        <v>43391</v>
      </c>
      <c r="H31" s="54">
        <v>43391</v>
      </c>
      <c r="I31" s="54">
        <v>43391</v>
      </c>
      <c r="J31" s="54">
        <v>43405</v>
      </c>
      <c r="K31" s="54">
        <v>43413</v>
      </c>
      <c r="L31" s="56">
        <v>6</v>
      </c>
      <c r="M31" s="27">
        <f t="shared" si="0"/>
        <v>4500</v>
      </c>
      <c r="N31" s="56">
        <v>1</v>
      </c>
      <c r="O31" s="28">
        <f t="shared" si="1"/>
        <v>1500</v>
      </c>
      <c r="P31" s="84">
        <f t="shared" si="2"/>
        <v>6000</v>
      </c>
    </row>
    <row r="32" spans="1:17" ht="15.75" thickBot="1" x14ac:dyDescent="0.3">
      <c r="A32" s="87" t="s">
        <v>35</v>
      </c>
      <c r="B32" s="69">
        <v>18801</v>
      </c>
      <c r="C32" s="70" t="s">
        <v>37</v>
      </c>
      <c r="D32" s="70" t="s">
        <v>41</v>
      </c>
      <c r="E32" s="70" t="s">
        <v>43</v>
      </c>
      <c r="F32" s="70" t="s">
        <v>64</v>
      </c>
      <c r="G32" s="67">
        <v>43404</v>
      </c>
      <c r="H32" s="67">
        <v>43404</v>
      </c>
      <c r="I32" s="71">
        <v>43404</v>
      </c>
      <c r="J32" s="71">
        <v>43418</v>
      </c>
      <c r="K32" s="71">
        <v>43420</v>
      </c>
      <c r="L32" s="68">
        <v>1</v>
      </c>
      <c r="M32" s="72">
        <f t="shared" si="0"/>
        <v>750</v>
      </c>
      <c r="N32" s="68">
        <v>0</v>
      </c>
      <c r="O32" s="73">
        <f t="shared" si="1"/>
        <v>0</v>
      </c>
      <c r="P32" s="88">
        <f t="shared" si="2"/>
        <v>750</v>
      </c>
    </row>
    <row r="33" spans="1:16" x14ac:dyDescent="0.25">
      <c r="A33" s="89" t="s">
        <v>34</v>
      </c>
      <c r="B33" s="62">
        <v>18854</v>
      </c>
      <c r="C33" s="63" t="s">
        <v>39</v>
      </c>
      <c r="D33" s="63" t="s">
        <v>41</v>
      </c>
      <c r="E33" s="63" t="s">
        <v>46</v>
      </c>
      <c r="F33" s="63" t="s">
        <v>66</v>
      </c>
      <c r="G33" s="61">
        <v>43391</v>
      </c>
      <c r="H33" s="61">
        <v>43391</v>
      </c>
      <c r="I33" s="61">
        <v>43391</v>
      </c>
      <c r="J33" s="61">
        <v>43405</v>
      </c>
      <c r="K33" s="61">
        <v>43410</v>
      </c>
      <c r="L33" s="64">
        <v>4</v>
      </c>
      <c r="M33" s="65">
        <f t="shared" si="0"/>
        <v>3000</v>
      </c>
      <c r="N33" s="64">
        <v>0</v>
      </c>
      <c r="O33" s="66">
        <f t="shared" si="1"/>
        <v>0</v>
      </c>
      <c r="P33" s="83">
        <f t="shared" si="2"/>
        <v>3000</v>
      </c>
    </row>
    <row r="34" spans="1:16" x14ac:dyDescent="0.25">
      <c r="A34" s="82" t="s">
        <v>34</v>
      </c>
      <c r="B34" s="55">
        <v>18845</v>
      </c>
      <c r="C34" s="60" t="s">
        <v>40</v>
      </c>
      <c r="D34" s="60" t="s">
        <v>41</v>
      </c>
      <c r="E34" s="60" t="s">
        <v>46</v>
      </c>
      <c r="F34" s="60" t="s">
        <v>66</v>
      </c>
      <c r="G34" s="54">
        <v>43389</v>
      </c>
      <c r="H34" s="54">
        <v>43389</v>
      </c>
      <c r="I34" s="54">
        <v>43389</v>
      </c>
      <c r="J34" s="54">
        <v>43403</v>
      </c>
      <c r="K34" s="54">
        <v>43406</v>
      </c>
      <c r="L34" s="56">
        <v>1</v>
      </c>
      <c r="M34" s="27">
        <f t="shared" si="0"/>
        <v>750</v>
      </c>
      <c r="N34" s="56">
        <v>0</v>
      </c>
      <c r="O34" s="28">
        <f t="shared" si="1"/>
        <v>0</v>
      </c>
      <c r="P34" s="84">
        <f t="shared" si="2"/>
        <v>750</v>
      </c>
    </row>
    <row r="35" spans="1:16" x14ac:dyDescent="0.25">
      <c r="A35" s="86" t="s">
        <v>34</v>
      </c>
      <c r="B35" s="55">
        <v>19335</v>
      </c>
      <c r="C35" s="60" t="s">
        <v>40</v>
      </c>
      <c r="D35" s="60" t="s">
        <v>41</v>
      </c>
      <c r="E35" s="60" t="s">
        <v>46</v>
      </c>
      <c r="F35" s="60" t="s">
        <v>66</v>
      </c>
      <c r="G35" s="54">
        <v>43413</v>
      </c>
      <c r="H35" s="54">
        <v>43412</v>
      </c>
      <c r="I35" s="54">
        <v>43413</v>
      </c>
      <c r="J35" s="54">
        <v>43427</v>
      </c>
      <c r="K35" s="54">
        <v>43434</v>
      </c>
      <c r="L35" s="56">
        <v>6</v>
      </c>
      <c r="M35" s="27">
        <f t="shared" ref="M35:M66" si="3">L35*750</f>
        <v>4500</v>
      </c>
      <c r="N35" s="56">
        <v>0</v>
      </c>
      <c r="O35" s="28">
        <f t="shared" ref="O35:O66" si="4">N35*1500</f>
        <v>0</v>
      </c>
      <c r="P35" s="84">
        <f t="shared" ref="P35:P66" si="5">M35+O35</f>
        <v>4500</v>
      </c>
    </row>
    <row r="36" spans="1:16" x14ac:dyDescent="0.25">
      <c r="A36" s="86" t="s">
        <v>34</v>
      </c>
      <c r="B36" s="55">
        <v>19334</v>
      </c>
      <c r="C36" s="60" t="s">
        <v>39</v>
      </c>
      <c r="D36" s="60" t="s">
        <v>41</v>
      </c>
      <c r="E36" s="60" t="s">
        <v>46</v>
      </c>
      <c r="F36" s="60" t="s">
        <v>66</v>
      </c>
      <c r="G36" s="54">
        <v>43413</v>
      </c>
      <c r="H36" s="54">
        <v>43412</v>
      </c>
      <c r="I36" s="54">
        <v>43413</v>
      </c>
      <c r="J36" s="54">
        <v>43427</v>
      </c>
      <c r="K36" s="54">
        <v>43434</v>
      </c>
      <c r="L36" s="56">
        <v>6</v>
      </c>
      <c r="M36" s="27">
        <f t="shared" si="3"/>
        <v>4500</v>
      </c>
      <c r="N36" s="56">
        <v>1</v>
      </c>
      <c r="O36" s="28">
        <f t="shared" si="4"/>
        <v>1500</v>
      </c>
      <c r="P36" s="84">
        <f t="shared" si="5"/>
        <v>6000</v>
      </c>
    </row>
    <row r="37" spans="1:16" x14ac:dyDescent="0.25">
      <c r="A37" s="82" t="s">
        <v>34</v>
      </c>
      <c r="B37" s="55">
        <v>19339</v>
      </c>
      <c r="C37" s="60" t="s">
        <v>36</v>
      </c>
      <c r="D37" s="60" t="s">
        <v>41</v>
      </c>
      <c r="E37" s="60" t="s">
        <v>49</v>
      </c>
      <c r="F37" s="60" t="s">
        <v>69</v>
      </c>
      <c r="G37" s="54">
        <v>43417</v>
      </c>
      <c r="H37" s="54">
        <v>43417</v>
      </c>
      <c r="I37" s="54">
        <v>43417</v>
      </c>
      <c r="J37" s="54">
        <v>43431</v>
      </c>
      <c r="K37" s="54">
        <v>43434</v>
      </c>
      <c r="L37" s="56">
        <v>3</v>
      </c>
      <c r="M37" s="27">
        <f t="shared" si="3"/>
        <v>2250</v>
      </c>
      <c r="N37" s="56">
        <v>0</v>
      </c>
      <c r="O37" s="28">
        <f t="shared" si="4"/>
        <v>0</v>
      </c>
      <c r="P37" s="84">
        <f t="shared" si="5"/>
        <v>2250</v>
      </c>
    </row>
    <row r="38" spans="1:16" x14ac:dyDescent="0.25">
      <c r="A38" s="82" t="s">
        <v>34</v>
      </c>
      <c r="B38" s="55">
        <v>18879</v>
      </c>
      <c r="C38" s="60" t="s">
        <v>39</v>
      </c>
      <c r="D38" s="60" t="s">
        <v>41</v>
      </c>
      <c r="E38" s="60" t="s">
        <v>62</v>
      </c>
      <c r="F38" s="60" t="s">
        <v>78</v>
      </c>
      <c r="G38" s="54">
        <v>43403</v>
      </c>
      <c r="H38" s="54">
        <v>43402</v>
      </c>
      <c r="I38" s="54">
        <v>43403</v>
      </c>
      <c r="J38" s="54">
        <v>43417</v>
      </c>
      <c r="K38" s="54">
        <v>43423</v>
      </c>
      <c r="L38" s="56">
        <v>5</v>
      </c>
      <c r="M38" s="27">
        <f t="shared" si="3"/>
        <v>3750</v>
      </c>
      <c r="N38" s="56">
        <v>0</v>
      </c>
      <c r="O38" s="28">
        <f t="shared" si="4"/>
        <v>0</v>
      </c>
      <c r="P38" s="90">
        <f t="shared" si="5"/>
        <v>3750</v>
      </c>
    </row>
    <row r="39" spans="1:16" x14ac:dyDescent="0.25">
      <c r="A39" s="82" t="s">
        <v>34</v>
      </c>
      <c r="B39" s="55">
        <v>18816</v>
      </c>
      <c r="C39" s="60" t="s">
        <v>37</v>
      </c>
      <c r="D39" s="60" t="s">
        <v>41</v>
      </c>
      <c r="E39" s="60" t="s">
        <v>54</v>
      </c>
      <c r="F39" s="60" t="s">
        <v>72</v>
      </c>
      <c r="G39" s="54">
        <v>43395</v>
      </c>
      <c r="H39" s="54">
        <v>43376</v>
      </c>
      <c r="I39" s="54">
        <v>43376</v>
      </c>
      <c r="J39" s="54">
        <v>43397</v>
      </c>
      <c r="K39" s="54">
        <v>43406</v>
      </c>
      <c r="L39" s="56">
        <v>0</v>
      </c>
      <c r="M39" s="27">
        <f t="shared" si="3"/>
        <v>0</v>
      </c>
      <c r="N39" s="56">
        <v>1</v>
      </c>
      <c r="O39" s="28">
        <f t="shared" si="4"/>
        <v>1500</v>
      </c>
      <c r="P39" s="84">
        <f t="shared" si="5"/>
        <v>1500</v>
      </c>
    </row>
    <row r="40" spans="1:16" x14ac:dyDescent="0.25">
      <c r="A40" s="86" t="s">
        <v>34</v>
      </c>
      <c r="B40" s="55">
        <v>19345</v>
      </c>
      <c r="C40" s="60" t="s">
        <v>39</v>
      </c>
      <c r="D40" s="60" t="s">
        <v>41</v>
      </c>
      <c r="E40" s="60" t="s">
        <v>50</v>
      </c>
      <c r="F40" s="60" t="s">
        <v>70</v>
      </c>
      <c r="G40" s="54">
        <v>43418</v>
      </c>
      <c r="H40" s="54">
        <v>43418</v>
      </c>
      <c r="I40" s="58">
        <v>43418</v>
      </c>
      <c r="J40" s="58">
        <v>43432</v>
      </c>
      <c r="K40" s="58">
        <v>43434</v>
      </c>
      <c r="L40" s="59">
        <v>2</v>
      </c>
      <c r="M40" s="27">
        <f t="shared" si="3"/>
        <v>1500</v>
      </c>
      <c r="N40" s="59">
        <v>0</v>
      </c>
      <c r="O40" s="28">
        <f t="shared" si="4"/>
        <v>0</v>
      </c>
      <c r="P40" s="84">
        <f t="shared" si="5"/>
        <v>1500</v>
      </c>
    </row>
    <row r="41" spans="1:16" x14ac:dyDescent="0.25">
      <c r="A41" s="82" t="s">
        <v>34</v>
      </c>
      <c r="B41" s="55">
        <v>18884</v>
      </c>
      <c r="C41" s="60" t="s">
        <v>40</v>
      </c>
      <c r="D41" s="60" t="s">
        <v>41</v>
      </c>
      <c r="E41" s="60" t="s">
        <v>62</v>
      </c>
      <c r="F41" s="60" t="s">
        <v>78</v>
      </c>
      <c r="G41" s="54">
        <v>43403</v>
      </c>
      <c r="H41" s="54">
        <v>43403</v>
      </c>
      <c r="I41" s="54">
        <v>43403</v>
      </c>
      <c r="J41" s="54">
        <v>43417</v>
      </c>
      <c r="K41" s="54">
        <v>43430</v>
      </c>
      <c r="L41" s="56">
        <v>6</v>
      </c>
      <c r="M41" s="27">
        <f t="shared" si="3"/>
        <v>4500</v>
      </c>
      <c r="N41" s="56">
        <v>6</v>
      </c>
      <c r="O41" s="28">
        <f t="shared" si="4"/>
        <v>9000</v>
      </c>
      <c r="P41" s="84">
        <f t="shared" si="5"/>
        <v>13500</v>
      </c>
    </row>
    <row r="42" spans="1:16" x14ac:dyDescent="0.25">
      <c r="A42" s="85" t="s">
        <v>34</v>
      </c>
      <c r="B42" s="55">
        <v>18860</v>
      </c>
      <c r="C42" s="60" t="s">
        <v>39</v>
      </c>
      <c r="D42" s="60" t="s">
        <v>41</v>
      </c>
      <c r="E42" s="60" t="s">
        <v>46</v>
      </c>
      <c r="F42" s="60" t="s">
        <v>66</v>
      </c>
      <c r="G42" s="54">
        <v>43392</v>
      </c>
      <c r="H42" s="54">
        <v>43392</v>
      </c>
      <c r="I42" s="54">
        <v>43392</v>
      </c>
      <c r="J42" s="54">
        <v>43406</v>
      </c>
      <c r="K42" s="54">
        <v>43419</v>
      </c>
      <c r="L42" s="56">
        <v>6</v>
      </c>
      <c r="M42" s="27">
        <f t="shared" si="3"/>
        <v>4500</v>
      </c>
      <c r="N42" s="56">
        <v>6</v>
      </c>
      <c r="O42" s="28">
        <f t="shared" si="4"/>
        <v>9000</v>
      </c>
      <c r="P42" s="84">
        <f t="shared" si="5"/>
        <v>13500</v>
      </c>
    </row>
    <row r="43" spans="1:16" x14ac:dyDescent="0.25">
      <c r="A43" s="82" t="s">
        <v>34</v>
      </c>
      <c r="B43" s="55">
        <v>19336</v>
      </c>
      <c r="C43" s="60" t="s">
        <v>40</v>
      </c>
      <c r="D43" s="60" t="s">
        <v>41</v>
      </c>
      <c r="E43" s="60" t="s">
        <v>47</v>
      </c>
      <c r="F43" s="60" t="s">
        <v>67</v>
      </c>
      <c r="G43" s="54">
        <v>43413</v>
      </c>
      <c r="H43" s="54">
        <v>43412</v>
      </c>
      <c r="I43" s="54">
        <v>43413</v>
      </c>
      <c r="J43" s="54">
        <v>43427</v>
      </c>
      <c r="K43" s="54">
        <v>43430</v>
      </c>
      <c r="L43" s="56">
        <v>2</v>
      </c>
      <c r="M43" s="27">
        <f t="shared" si="3"/>
        <v>1500</v>
      </c>
      <c r="N43" s="56">
        <v>0</v>
      </c>
      <c r="O43" s="28">
        <f t="shared" si="4"/>
        <v>0</v>
      </c>
      <c r="P43" s="84">
        <f t="shared" si="5"/>
        <v>1500</v>
      </c>
    </row>
    <row r="44" spans="1:16" x14ac:dyDescent="0.25">
      <c r="A44" s="86" t="s">
        <v>34</v>
      </c>
      <c r="B44" s="55">
        <v>18327</v>
      </c>
      <c r="C44" s="60" t="s">
        <v>36</v>
      </c>
      <c r="D44" s="60" t="s">
        <v>41</v>
      </c>
      <c r="E44" s="60" t="s">
        <v>52</v>
      </c>
      <c r="F44" s="60" t="s">
        <v>67</v>
      </c>
      <c r="G44" s="54">
        <v>43368</v>
      </c>
      <c r="H44" s="54">
        <v>43368</v>
      </c>
      <c r="I44" s="54">
        <v>43368</v>
      </c>
      <c r="J44" s="54">
        <v>43382</v>
      </c>
      <c r="K44" s="54">
        <v>43424</v>
      </c>
      <c r="L44" s="56">
        <v>0</v>
      </c>
      <c r="M44" s="27">
        <f t="shared" si="3"/>
        <v>0</v>
      </c>
      <c r="N44" s="56">
        <v>19</v>
      </c>
      <c r="O44" s="28">
        <f t="shared" si="4"/>
        <v>28500</v>
      </c>
      <c r="P44" s="84">
        <f t="shared" si="5"/>
        <v>28500</v>
      </c>
    </row>
    <row r="45" spans="1:16" x14ac:dyDescent="0.25">
      <c r="A45" s="82" t="s">
        <v>34</v>
      </c>
      <c r="B45" s="55">
        <v>19328</v>
      </c>
      <c r="C45" s="60" t="s">
        <v>38</v>
      </c>
      <c r="D45" s="60" t="s">
        <v>41</v>
      </c>
      <c r="E45" s="60" t="s">
        <v>44</v>
      </c>
      <c r="F45" s="60" t="s">
        <v>65</v>
      </c>
      <c r="G45" s="54">
        <v>43410</v>
      </c>
      <c r="H45" s="54">
        <v>43409</v>
      </c>
      <c r="I45" s="54">
        <v>43410</v>
      </c>
      <c r="J45" s="54">
        <v>43424</v>
      </c>
      <c r="K45" s="54">
        <v>43434</v>
      </c>
      <c r="L45" s="56">
        <v>6</v>
      </c>
      <c r="M45" s="27">
        <f t="shared" si="3"/>
        <v>4500</v>
      </c>
      <c r="N45" s="56">
        <v>4</v>
      </c>
      <c r="O45" s="28">
        <f t="shared" si="4"/>
        <v>6000</v>
      </c>
      <c r="P45" s="84">
        <f t="shared" si="5"/>
        <v>10500</v>
      </c>
    </row>
    <row r="46" spans="1:16" x14ac:dyDescent="0.25">
      <c r="A46" s="82" t="s">
        <v>34</v>
      </c>
      <c r="B46" s="55">
        <v>19338</v>
      </c>
      <c r="C46" s="60" t="s">
        <v>40</v>
      </c>
      <c r="D46" s="60" t="s">
        <v>41</v>
      </c>
      <c r="E46" s="60" t="s">
        <v>47</v>
      </c>
      <c r="F46" s="60" t="s">
        <v>67</v>
      </c>
      <c r="G46" s="54">
        <v>43412</v>
      </c>
      <c r="H46" s="54">
        <v>43412</v>
      </c>
      <c r="I46" s="54">
        <v>43412</v>
      </c>
      <c r="J46" s="54">
        <v>43426</v>
      </c>
      <c r="K46" s="54">
        <v>43431</v>
      </c>
      <c r="L46" s="56">
        <v>4</v>
      </c>
      <c r="M46" s="27">
        <f t="shared" si="3"/>
        <v>3000</v>
      </c>
      <c r="N46" s="56">
        <v>0</v>
      </c>
      <c r="O46" s="28">
        <f t="shared" si="4"/>
        <v>0</v>
      </c>
      <c r="P46" s="84">
        <f t="shared" si="5"/>
        <v>3000</v>
      </c>
    </row>
    <row r="47" spans="1:16" x14ac:dyDescent="0.25">
      <c r="A47" s="82" t="s">
        <v>34</v>
      </c>
      <c r="B47" s="55">
        <v>18864</v>
      </c>
      <c r="C47" s="60" t="s">
        <v>40</v>
      </c>
      <c r="D47" s="60" t="s">
        <v>41</v>
      </c>
      <c r="E47" s="60" t="s">
        <v>59</v>
      </c>
      <c r="F47" s="60" t="s">
        <v>76</v>
      </c>
      <c r="G47" s="54">
        <v>43396</v>
      </c>
      <c r="H47" s="54">
        <v>43395</v>
      </c>
      <c r="I47" s="54">
        <v>43396</v>
      </c>
      <c r="J47" s="54">
        <v>43410</v>
      </c>
      <c r="K47" s="54">
        <v>43412</v>
      </c>
      <c r="L47" s="56">
        <v>1</v>
      </c>
      <c r="M47" s="27">
        <f t="shared" si="3"/>
        <v>750</v>
      </c>
      <c r="N47" s="56">
        <v>0</v>
      </c>
      <c r="O47" s="28">
        <f t="shared" si="4"/>
        <v>0</v>
      </c>
      <c r="P47" s="84">
        <f t="shared" si="5"/>
        <v>750</v>
      </c>
    </row>
    <row r="48" spans="1:16" x14ac:dyDescent="0.25">
      <c r="A48" s="86" t="s">
        <v>34</v>
      </c>
      <c r="B48" s="55">
        <v>18865</v>
      </c>
      <c r="C48" s="60" t="s">
        <v>37</v>
      </c>
      <c r="D48" s="60" t="s">
        <v>41</v>
      </c>
      <c r="E48" s="60" t="s">
        <v>59</v>
      </c>
      <c r="F48" s="60" t="s">
        <v>76</v>
      </c>
      <c r="G48" s="54">
        <v>43395</v>
      </c>
      <c r="H48" s="54">
        <v>43395</v>
      </c>
      <c r="I48" s="58">
        <v>43395</v>
      </c>
      <c r="J48" s="58">
        <v>43409</v>
      </c>
      <c r="K48" s="58">
        <v>43411</v>
      </c>
      <c r="L48" s="59">
        <v>1</v>
      </c>
      <c r="M48" s="27">
        <f t="shared" si="3"/>
        <v>750</v>
      </c>
      <c r="N48" s="59">
        <v>0</v>
      </c>
      <c r="O48" s="28">
        <f t="shared" si="4"/>
        <v>0</v>
      </c>
      <c r="P48" s="84">
        <f t="shared" si="5"/>
        <v>750</v>
      </c>
    </row>
    <row r="49" spans="1:16" x14ac:dyDescent="0.25">
      <c r="A49" s="82" t="s">
        <v>34</v>
      </c>
      <c r="B49" s="55">
        <v>18881</v>
      </c>
      <c r="C49" s="60" t="s">
        <v>40</v>
      </c>
      <c r="D49" s="60" t="s">
        <v>41</v>
      </c>
      <c r="E49" s="60" t="s">
        <v>46</v>
      </c>
      <c r="F49" s="60" t="s">
        <v>66</v>
      </c>
      <c r="G49" s="54">
        <v>43403</v>
      </c>
      <c r="H49" s="54">
        <v>43402</v>
      </c>
      <c r="I49" s="54">
        <v>43403</v>
      </c>
      <c r="J49" s="54">
        <v>43417</v>
      </c>
      <c r="K49" s="54">
        <v>43434</v>
      </c>
      <c r="L49" s="56">
        <v>6</v>
      </c>
      <c r="M49" s="27">
        <f t="shared" si="3"/>
        <v>4500</v>
      </c>
      <c r="N49" s="56">
        <v>11</v>
      </c>
      <c r="O49" s="28">
        <f t="shared" si="4"/>
        <v>16500</v>
      </c>
      <c r="P49" s="84">
        <f t="shared" si="5"/>
        <v>21000</v>
      </c>
    </row>
    <row r="50" spans="1:16" x14ac:dyDescent="0.25">
      <c r="A50" s="82" t="s">
        <v>34</v>
      </c>
      <c r="B50" s="55">
        <v>18856</v>
      </c>
      <c r="C50" s="60" t="s">
        <v>36</v>
      </c>
      <c r="D50" s="60" t="s">
        <v>41</v>
      </c>
      <c r="E50" s="60" t="s">
        <v>57</v>
      </c>
      <c r="F50" s="60" t="s">
        <v>66</v>
      </c>
      <c r="G50" s="54">
        <v>43391</v>
      </c>
      <c r="H50" s="54">
        <v>43391</v>
      </c>
      <c r="I50" s="54">
        <v>43391</v>
      </c>
      <c r="J50" s="54">
        <v>43405</v>
      </c>
      <c r="K50" s="54">
        <v>43411</v>
      </c>
      <c r="L50" s="56">
        <v>5</v>
      </c>
      <c r="M50" s="27">
        <f t="shared" si="3"/>
        <v>3750</v>
      </c>
      <c r="N50" s="56">
        <v>0</v>
      </c>
      <c r="O50" s="28">
        <f t="shared" si="4"/>
        <v>0</v>
      </c>
      <c r="P50" s="84">
        <f t="shared" si="5"/>
        <v>3750</v>
      </c>
    </row>
    <row r="51" spans="1:16" x14ac:dyDescent="0.25">
      <c r="A51" s="82" t="s">
        <v>34</v>
      </c>
      <c r="B51" s="55">
        <v>18888</v>
      </c>
      <c r="C51" s="60" t="s">
        <v>36</v>
      </c>
      <c r="D51" s="60" t="s">
        <v>41</v>
      </c>
      <c r="E51" s="60" t="s">
        <v>59</v>
      </c>
      <c r="F51" s="60" t="s">
        <v>76</v>
      </c>
      <c r="G51" s="54">
        <v>43404</v>
      </c>
      <c r="H51" s="54">
        <v>43404</v>
      </c>
      <c r="I51" s="54">
        <v>43404</v>
      </c>
      <c r="J51" s="54">
        <v>43418</v>
      </c>
      <c r="K51" s="54">
        <v>43425</v>
      </c>
      <c r="L51" s="56">
        <v>6</v>
      </c>
      <c r="M51" s="27">
        <f t="shared" si="3"/>
        <v>4500</v>
      </c>
      <c r="N51" s="56">
        <v>0</v>
      </c>
      <c r="O51" s="28">
        <f t="shared" si="4"/>
        <v>0</v>
      </c>
      <c r="P51" s="84">
        <f t="shared" si="5"/>
        <v>4500</v>
      </c>
    </row>
    <row r="52" spans="1:16" x14ac:dyDescent="0.25">
      <c r="A52" s="82" t="s">
        <v>34</v>
      </c>
      <c r="B52" s="55">
        <v>18814</v>
      </c>
      <c r="C52" s="60" t="s">
        <v>36</v>
      </c>
      <c r="D52" s="60" t="s">
        <v>41</v>
      </c>
      <c r="E52" s="60" t="s">
        <v>53</v>
      </c>
      <c r="F52" s="60" t="s">
        <v>66</v>
      </c>
      <c r="G52" s="54">
        <v>43376</v>
      </c>
      <c r="H52" s="54">
        <v>43376</v>
      </c>
      <c r="I52" s="54">
        <v>43376</v>
      </c>
      <c r="J52" s="54">
        <v>43390</v>
      </c>
      <c r="K52" s="54">
        <v>43412</v>
      </c>
      <c r="L52" s="56">
        <v>0</v>
      </c>
      <c r="M52" s="27">
        <f t="shared" si="3"/>
        <v>0</v>
      </c>
      <c r="N52" s="56">
        <v>7</v>
      </c>
      <c r="O52" s="28">
        <f t="shared" si="4"/>
        <v>10500</v>
      </c>
      <c r="P52" s="84">
        <f t="shared" si="5"/>
        <v>10500</v>
      </c>
    </row>
    <row r="53" spans="1:16" x14ac:dyDescent="0.25">
      <c r="A53" s="82" t="s">
        <v>34</v>
      </c>
      <c r="B53" s="55">
        <v>19071</v>
      </c>
      <c r="C53" s="60" t="s">
        <v>36</v>
      </c>
      <c r="D53" s="60" t="s">
        <v>41</v>
      </c>
      <c r="E53" s="60" t="s">
        <v>51</v>
      </c>
      <c r="F53" s="60" t="s">
        <v>71</v>
      </c>
      <c r="G53" s="54">
        <v>43332</v>
      </c>
      <c r="H53" s="54">
        <v>43332</v>
      </c>
      <c r="I53" s="54">
        <v>43332</v>
      </c>
      <c r="J53" s="54">
        <v>43346</v>
      </c>
      <c r="K53" s="54">
        <v>43434</v>
      </c>
      <c r="L53" s="56">
        <v>0</v>
      </c>
      <c r="M53" s="27">
        <f t="shared" si="3"/>
        <v>0</v>
      </c>
      <c r="N53" s="56">
        <v>30</v>
      </c>
      <c r="O53" s="28">
        <f t="shared" si="4"/>
        <v>45000</v>
      </c>
      <c r="P53" s="84">
        <f t="shared" si="5"/>
        <v>45000</v>
      </c>
    </row>
    <row r="54" spans="1:16" ht="15.75" thickBot="1" x14ac:dyDescent="0.3">
      <c r="A54" s="87" t="s">
        <v>34</v>
      </c>
      <c r="B54" s="69">
        <v>18877</v>
      </c>
      <c r="C54" s="70" t="s">
        <v>40</v>
      </c>
      <c r="D54" s="70" t="s">
        <v>41</v>
      </c>
      <c r="E54" s="70" t="s">
        <v>46</v>
      </c>
      <c r="F54" s="70" t="s">
        <v>66</v>
      </c>
      <c r="G54" s="67">
        <v>43402</v>
      </c>
      <c r="H54" s="67">
        <v>43399</v>
      </c>
      <c r="I54" s="67">
        <v>43402</v>
      </c>
      <c r="J54" s="67">
        <v>43416</v>
      </c>
      <c r="K54" s="67">
        <v>43420</v>
      </c>
      <c r="L54" s="91">
        <v>3</v>
      </c>
      <c r="M54" s="72">
        <f t="shared" si="3"/>
        <v>2250</v>
      </c>
      <c r="N54" s="91">
        <v>0</v>
      </c>
      <c r="O54" s="73">
        <f t="shared" si="4"/>
        <v>0</v>
      </c>
      <c r="P54" s="88">
        <f t="shared" si="5"/>
        <v>2250</v>
      </c>
    </row>
    <row r="55" spans="1:16" x14ac:dyDescent="0.25">
      <c r="P55" s="57"/>
    </row>
  </sheetData>
  <sortState ref="A3:AB58">
    <sortCondition descending="1" ref="A3:A58"/>
  </sortState>
  <conditionalFormatting sqref="P56:P300">
    <cfRule type="duplicateValues" dxfId="16" priority="52"/>
  </conditionalFormatting>
  <conditionalFormatting sqref="B4">
    <cfRule type="containsText" dxfId="15" priority="2" stopIfTrue="1" operator="containsText" text="ERROR">
      <formula>NOT(ISERROR(SEARCH("ERROR",B4)))</formula>
    </cfRule>
    <cfRule type="containsText" dxfId="14" priority="3" stopIfTrue="1" operator="containsText" text="NEW">
      <formula>NOT(ISERROR(SEARCH("NEW",B4)))</formula>
    </cfRule>
    <cfRule type="containsText" dxfId="13" priority="4" stopIfTrue="1" operator="containsText" text="SAN">
      <formula>NOT(ISERROR(SEARCH("SAN",B4)))</formula>
    </cfRule>
    <cfRule type="containsText" dxfId="12" priority="5" stopIfTrue="1" operator="containsText" text="PR">
      <formula>NOT(ISERROR(SEARCH("PR",B4)))</formula>
    </cfRule>
    <cfRule type="duplicateValues" dxfId="11" priority="6"/>
  </conditionalFormatting>
  <conditionalFormatting sqref="B3 B5:B22">
    <cfRule type="containsText" dxfId="10" priority="96" stopIfTrue="1" operator="containsText" text="ERROR">
      <formula>NOT(ISERROR(SEARCH("ERROR",B3)))</formula>
    </cfRule>
    <cfRule type="containsText" dxfId="9" priority="97" stopIfTrue="1" operator="containsText" text="NEW">
      <formula>NOT(ISERROR(SEARCH("NEW",B3)))</formula>
    </cfRule>
    <cfRule type="containsText" dxfId="8" priority="98" stopIfTrue="1" operator="containsText" text="SAN">
      <formula>NOT(ISERROR(SEARCH("SAN",B3)))</formula>
    </cfRule>
    <cfRule type="containsText" dxfId="7" priority="99" stopIfTrue="1" operator="containsText" text="PR">
      <formula>NOT(ISERROR(SEARCH("PR",B3)))</formula>
    </cfRule>
    <cfRule type="duplicateValues" dxfId="6" priority="100"/>
  </conditionalFormatting>
  <conditionalFormatting sqref="B23:B54">
    <cfRule type="containsText" dxfId="5" priority="112" stopIfTrue="1" operator="containsText" text="ERROR">
      <formula>NOT(ISERROR(SEARCH("ERROR",B23)))</formula>
    </cfRule>
    <cfRule type="containsText" dxfId="4" priority="113" stopIfTrue="1" operator="containsText" text="NEW">
      <formula>NOT(ISERROR(SEARCH("NEW",B23)))</formula>
    </cfRule>
    <cfRule type="containsText" dxfId="3" priority="114" stopIfTrue="1" operator="containsText" text="SAN">
      <formula>NOT(ISERROR(SEARCH("SAN",B23)))</formula>
    </cfRule>
    <cfRule type="containsText" dxfId="2" priority="115" stopIfTrue="1" operator="containsText" text="PR">
      <formula>NOT(ISERROR(SEARCH("PR",B23)))</formula>
    </cfRule>
    <cfRule type="duplicateValues" dxfId="1" priority="116"/>
  </conditionalFormatting>
  <conditionalFormatting sqref="A1:E1">
    <cfRule type="duplicateValues" dxfId="0" priority="12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In-Jail Nov 2018 Fines Summary</vt:lpstr>
      <vt:lpstr>In-Jail Nov 2018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2018-12-14T21:51:05Z</dcterms:modified>
</cp:coreProperties>
</file>