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Old schedule table" sheetId="1" r:id="rId1"/>
    <sheet name="comparison with 1988 schedule" sheetId="2" r:id="rId2"/>
  </sheets>
  <definedNames/>
  <calcPr fullCalcOnLoad="1"/>
</workbook>
</file>

<file path=xl/sharedStrings.xml><?xml version="1.0" encoding="utf-8"?>
<sst xmlns="http://schemas.openxmlformats.org/spreadsheetml/2006/main" count="62" uniqueCount="19">
  <si>
    <t>Normal transfer amount based on 70/30 IS</t>
  </si>
  <si>
    <t>Old formula from 1988 support schedule Based on 70/30 IS</t>
  </si>
  <si>
    <t>Combined Net Income</t>
  </si>
  <si>
    <t>Table &lt;12</t>
  </si>
  <si>
    <t>Table &gt;11</t>
  </si>
  <si>
    <t>%Table A</t>
  </si>
  <si>
    <t>%Table B</t>
  </si>
  <si>
    <t>Table A</t>
  </si>
  <si>
    <t>Table B</t>
  </si>
  <si>
    <t>A27%</t>
  </si>
  <si>
    <t>B27%</t>
  </si>
  <si>
    <t>A30%</t>
  </si>
  <si>
    <t>B30%</t>
  </si>
  <si>
    <t>Normal transfer amount based on 60/40 IS</t>
  </si>
  <si>
    <t>Old formula from 1988 support schedule Based on 60/40 IS</t>
  </si>
  <si>
    <t>Normal transfer amount based on 65/35 IS</t>
  </si>
  <si>
    <t>Old formula from 1988 support schedule Based on 65/35 IS</t>
  </si>
  <si>
    <t xml:space="preserve">Cross Credit with 1.25 multiplier Based on 70/30 IS </t>
  </si>
  <si>
    <t xml:space="preserve">Per Day Credit based on 70/30 IS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</si>
</sst>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1" xfId="0" applyNumberFormat="1" applyFont="1" applyBorder="1" applyAlignment="1">
      <alignment wrapText="1"/>
    </xf>
    <xf numFmtId="164" fontId="19" fillId="0" borderId="15" xfId="0" applyNumberFormat="1" applyFont="1" applyBorder="1" applyAlignment="1">
      <alignment wrapText="1"/>
    </xf>
    <xf numFmtId="164" fontId="19" fillId="0" borderId="16" xfId="0" applyNumberFormat="1" applyFont="1" applyBorder="1" applyAlignment="1">
      <alignment wrapText="1"/>
    </xf>
    <xf numFmtId="9" fontId="19" fillId="0" borderId="15" xfId="0" applyNumberFormat="1" applyFont="1" applyBorder="1" applyAlignment="1">
      <alignment/>
    </xf>
    <xf numFmtId="9" fontId="19" fillId="0" borderId="10" xfId="0" applyNumberFormat="1" applyFont="1" applyBorder="1" applyAlignment="1">
      <alignment/>
    </xf>
    <xf numFmtId="9" fontId="19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164" fontId="0" fillId="24" borderId="0" xfId="0" applyNumberFormat="1" applyFill="1" applyAlignment="1">
      <alignment/>
    </xf>
    <xf numFmtId="164" fontId="19" fillId="24" borderId="0" xfId="0" applyNumberFormat="1" applyFont="1" applyFill="1" applyAlignment="1">
      <alignment/>
    </xf>
    <xf numFmtId="1" fontId="19" fillId="24" borderId="0" xfId="0" applyNumberFormat="1" applyFont="1" applyFill="1" applyAlignment="1">
      <alignment/>
    </xf>
    <xf numFmtId="1" fontId="19" fillId="24" borderId="0" xfId="0" applyNumberFormat="1" applyFont="1" applyFill="1" applyBorder="1" applyAlignment="1">
      <alignment/>
    </xf>
    <xf numFmtId="164" fontId="19" fillId="24" borderId="17" xfId="0" applyNumberFormat="1" applyFont="1" applyFill="1" applyBorder="1" applyAlignment="1">
      <alignment/>
    </xf>
    <xf numFmtId="165" fontId="19" fillId="24" borderId="18" xfId="0" applyNumberFormat="1" applyFont="1" applyFill="1" applyBorder="1" applyAlignment="1">
      <alignment/>
    </xf>
    <xf numFmtId="166" fontId="19" fillId="24" borderId="17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4" fontId="0" fillId="25" borderId="0" xfId="0" applyNumberFormat="1" applyFill="1" applyAlignment="1">
      <alignment/>
    </xf>
    <xf numFmtId="164" fontId="19" fillId="25" borderId="0" xfId="0" applyNumberFormat="1" applyFont="1" applyFill="1" applyAlignment="1">
      <alignment/>
    </xf>
    <xf numFmtId="1" fontId="19" fillId="25" borderId="0" xfId="0" applyNumberFormat="1" applyFont="1" applyFill="1" applyAlignment="1">
      <alignment/>
    </xf>
    <xf numFmtId="164" fontId="19" fillId="25" borderId="17" xfId="0" applyNumberFormat="1" applyFont="1" applyFill="1" applyBorder="1" applyAlignment="1">
      <alignment/>
    </xf>
    <xf numFmtId="165" fontId="19" fillId="25" borderId="18" xfId="0" applyNumberFormat="1" applyFont="1" applyFill="1" applyBorder="1" applyAlignment="1">
      <alignment/>
    </xf>
    <xf numFmtId="166" fontId="19" fillId="25" borderId="17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25" borderId="0" xfId="0" applyFill="1" applyAlignment="1">
      <alignment/>
    </xf>
    <xf numFmtId="164" fontId="20" fillId="4" borderId="0" xfId="0" applyNumberFormat="1" applyFont="1" applyFill="1" applyAlignment="1">
      <alignment/>
    </xf>
    <xf numFmtId="164" fontId="21" fillId="4" borderId="0" xfId="0" applyNumberFormat="1" applyFont="1" applyFill="1" applyAlignment="1">
      <alignment/>
    </xf>
    <xf numFmtId="1" fontId="21" fillId="4" borderId="0" xfId="0" applyNumberFormat="1" applyFont="1" applyFill="1" applyAlignment="1">
      <alignment/>
    </xf>
    <xf numFmtId="164" fontId="21" fillId="4" borderId="17" xfId="0" applyNumberFormat="1" applyFont="1" applyFill="1" applyBorder="1" applyAlignment="1">
      <alignment/>
    </xf>
    <xf numFmtId="165" fontId="21" fillId="4" borderId="18" xfId="0" applyNumberFormat="1" applyFont="1" applyFill="1" applyBorder="1" applyAlignment="1">
      <alignment/>
    </xf>
    <xf numFmtId="166" fontId="21" fillId="4" borderId="17" xfId="0" applyNumberFormat="1" applyFont="1" applyFill="1" applyBorder="1" applyAlignment="1">
      <alignment/>
    </xf>
    <xf numFmtId="165" fontId="21" fillId="4" borderId="0" xfId="0" applyNumberFormat="1" applyFont="1" applyFill="1" applyBorder="1" applyAlignment="1">
      <alignment/>
    </xf>
    <xf numFmtId="0" fontId="20" fillId="4" borderId="0" xfId="0" applyFont="1" applyFill="1" applyAlignment="1">
      <alignment/>
    </xf>
    <xf numFmtId="165" fontId="19" fillId="24" borderId="19" xfId="0" applyNumberFormat="1" applyFont="1" applyFill="1" applyBorder="1" applyAlignment="1">
      <alignment/>
    </xf>
    <xf numFmtId="165" fontId="19" fillId="24" borderId="2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M16" sqref="M16"/>
    </sheetView>
  </sheetViews>
  <sheetFormatPr defaultColWidth="9.140625" defaultRowHeight="12.75"/>
  <sheetData>
    <row r="1" spans="1:11" ht="34.5" customHeight="1">
      <c r="A1" s="1"/>
      <c r="B1" s="1"/>
      <c r="C1" s="2"/>
      <c r="D1" s="3"/>
      <c r="E1" s="4"/>
      <c r="F1" s="5" t="s">
        <v>0</v>
      </c>
      <c r="G1" s="6"/>
      <c r="H1" s="5" t="s">
        <v>1</v>
      </c>
      <c r="I1" s="7"/>
      <c r="J1" s="7"/>
      <c r="K1" s="6"/>
    </row>
    <row r="2" spans="1:11" ht="38.25">
      <c r="A2" s="8" t="s">
        <v>2</v>
      </c>
      <c r="B2" s="8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2" t="s">
        <v>8</v>
      </c>
      <c r="H2" s="13" t="s">
        <v>9</v>
      </c>
      <c r="I2" s="14" t="s">
        <v>10</v>
      </c>
      <c r="J2" s="14" t="s">
        <v>11</v>
      </c>
      <c r="K2" s="15" t="s">
        <v>12</v>
      </c>
    </row>
    <row r="3" spans="1:11" ht="12.75">
      <c r="A3" s="16"/>
      <c r="B3" s="16"/>
      <c r="C3" s="17"/>
      <c r="D3" s="18"/>
      <c r="E3" s="18"/>
      <c r="F3" s="19"/>
      <c r="G3" s="20"/>
      <c r="H3" s="19"/>
      <c r="I3" s="21"/>
      <c r="J3" s="21"/>
      <c r="K3" s="20"/>
    </row>
    <row r="4" spans="1:11" ht="12.75">
      <c r="A4" s="22">
        <v>3000</v>
      </c>
      <c r="B4" s="22">
        <v>561</v>
      </c>
      <c r="C4" s="23">
        <v>693</v>
      </c>
      <c r="D4" s="24">
        <f aca="true" t="shared" si="0" ref="D4:D13">B4/A4*100</f>
        <v>18.7</v>
      </c>
      <c r="E4" s="25">
        <f aca="true" t="shared" si="1" ref="E4:E13">C4/A4*100</f>
        <v>23.1</v>
      </c>
      <c r="F4" s="26">
        <f aca="true" t="shared" si="2" ref="F4:G13">B4*70%</f>
        <v>392.7</v>
      </c>
      <c r="G4" s="27">
        <f t="shared" si="2"/>
        <v>485.09999999999997</v>
      </c>
      <c r="H4" s="28">
        <f>B4*(0.7-0.04)</f>
        <v>370.25999999999993</v>
      </c>
      <c r="I4" s="29">
        <f>C4*(0.7-0.04)</f>
        <v>457.37999999999994</v>
      </c>
      <c r="J4" s="29">
        <f>B4*(0.7-0.1)</f>
        <v>336.59999999999997</v>
      </c>
      <c r="K4" s="27">
        <f>C4*(0.7-0.1)</f>
        <v>415.8</v>
      </c>
    </row>
    <row r="5" spans="1:11" ht="12.75">
      <c r="A5" s="30">
        <v>4000</v>
      </c>
      <c r="B5" s="30">
        <v>609</v>
      </c>
      <c r="C5" s="31">
        <v>753</v>
      </c>
      <c r="D5" s="32">
        <f t="shared" si="0"/>
        <v>15.225</v>
      </c>
      <c r="E5" s="32">
        <f t="shared" si="1"/>
        <v>18.825</v>
      </c>
      <c r="F5" s="33">
        <f t="shared" si="2"/>
        <v>426.29999999999995</v>
      </c>
      <c r="G5" s="34">
        <f t="shared" si="2"/>
        <v>527.1</v>
      </c>
      <c r="H5" s="35">
        <f aca="true" t="shared" si="3" ref="H5:I13">B5*(0.7-0.04)</f>
        <v>401.93999999999994</v>
      </c>
      <c r="I5" s="36">
        <f t="shared" si="3"/>
        <v>496.97999999999996</v>
      </c>
      <c r="J5" s="36">
        <f aca="true" t="shared" si="4" ref="J5:K13">B5*(0.7-0.1)</f>
        <v>365.4</v>
      </c>
      <c r="K5" s="34">
        <f t="shared" si="4"/>
        <v>451.8</v>
      </c>
    </row>
    <row r="6" spans="1:11" ht="12.75">
      <c r="A6" s="22">
        <v>5000</v>
      </c>
      <c r="B6" s="22">
        <v>738</v>
      </c>
      <c r="C6" s="23">
        <v>912</v>
      </c>
      <c r="D6" s="24">
        <f t="shared" si="0"/>
        <v>14.760000000000002</v>
      </c>
      <c r="E6" s="24">
        <f t="shared" si="1"/>
        <v>18.240000000000002</v>
      </c>
      <c r="F6" s="26">
        <f t="shared" si="2"/>
        <v>516.6</v>
      </c>
      <c r="G6" s="27">
        <f t="shared" si="2"/>
        <v>638.4</v>
      </c>
      <c r="H6" s="28">
        <f t="shared" si="3"/>
        <v>487.0799999999999</v>
      </c>
      <c r="I6" s="29">
        <f t="shared" si="3"/>
        <v>601.92</v>
      </c>
      <c r="J6" s="29">
        <f t="shared" si="4"/>
        <v>442.8</v>
      </c>
      <c r="K6" s="27">
        <f t="shared" si="4"/>
        <v>547.1999999999999</v>
      </c>
    </row>
    <row r="7" spans="1:11" ht="12.75">
      <c r="A7" s="30">
        <v>6000</v>
      </c>
      <c r="B7" s="30">
        <v>862</v>
      </c>
      <c r="C7" s="31">
        <v>1065</v>
      </c>
      <c r="D7" s="32">
        <f t="shared" si="0"/>
        <v>14.366666666666667</v>
      </c>
      <c r="E7" s="32">
        <f t="shared" si="1"/>
        <v>17.75</v>
      </c>
      <c r="F7" s="33">
        <f t="shared" si="2"/>
        <v>603.4</v>
      </c>
      <c r="G7" s="34">
        <f t="shared" si="2"/>
        <v>745.5</v>
      </c>
      <c r="H7" s="35">
        <f t="shared" si="3"/>
        <v>568.92</v>
      </c>
      <c r="I7" s="36">
        <f t="shared" si="3"/>
        <v>702.8999999999999</v>
      </c>
      <c r="J7" s="36">
        <f t="shared" si="4"/>
        <v>517.1999999999999</v>
      </c>
      <c r="K7" s="34">
        <f t="shared" si="4"/>
        <v>639</v>
      </c>
    </row>
    <row r="8" spans="1:11" ht="12.75">
      <c r="A8" s="22">
        <v>7000</v>
      </c>
      <c r="B8" s="22">
        <v>986</v>
      </c>
      <c r="C8" s="23">
        <v>1218</v>
      </c>
      <c r="D8" s="24">
        <f t="shared" si="0"/>
        <v>14.085714285714285</v>
      </c>
      <c r="E8" s="24">
        <f t="shared" si="1"/>
        <v>17.4</v>
      </c>
      <c r="F8" s="26">
        <f t="shared" si="2"/>
        <v>690.1999999999999</v>
      </c>
      <c r="G8" s="27">
        <f t="shared" si="2"/>
        <v>852.5999999999999</v>
      </c>
      <c r="H8" s="28">
        <f t="shared" si="3"/>
        <v>650.7599999999999</v>
      </c>
      <c r="I8" s="29">
        <f t="shared" si="3"/>
        <v>803.8799999999999</v>
      </c>
      <c r="J8" s="29">
        <f t="shared" si="4"/>
        <v>591.6</v>
      </c>
      <c r="K8" s="27">
        <f t="shared" si="4"/>
        <v>730.8</v>
      </c>
    </row>
    <row r="9" spans="1:11" ht="12.75">
      <c r="A9" s="30">
        <v>8000</v>
      </c>
      <c r="B9" s="30">
        <v>1100</v>
      </c>
      <c r="C9" s="31">
        <v>1360</v>
      </c>
      <c r="D9" s="32">
        <f t="shared" si="0"/>
        <v>13.750000000000002</v>
      </c>
      <c r="E9" s="32">
        <f t="shared" si="1"/>
        <v>17</v>
      </c>
      <c r="F9" s="33">
        <f t="shared" si="2"/>
        <v>770</v>
      </c>
      <c r="G9" s="34">
        <f t="shared" si="2"/>
        <v>951.9999999999999</v>
      </c>
      <c r="H9" s="35">
        <f t="shared" si="3"/>
        <v>725.9999999999999</v>
      </c>
      <c r="I9" s="36">
        <f t="shared" si="3"/>
        <v>897.5999999999999</v>
      </c>
      <c r="J9" s="36">
        <f t="shared" si="4"/>
        <v>660</v>
      </c>
      <c r="K9" s="34">
        <f t="shared" si="4"/>
        <v>816</v>
      </c>
    </row>
    <row r="10" spans="1:11" ht="12.75">
      <c r="A10" s="22">
        <v>9000</v>
      </c>
      <c r="B10" s="22">
        <v>1208</v>
      </c>
      <c r="C10" s="23">
        <v>1493</v>
      </c>
      <c r="D10" s="24">
        <f t="shared" si="0"/>
        <v>13.42222222222222</v>
      </c>
      <c r="E10" s="24">
        <f t="shared" si="1"/>
        <v>16.58888888888889</v>
      </c>
      <c r="F10" s="26">
        <f t="shared" si="2"/>
        <v>845.5999999999999</v>
      </c>
      <c r="G10" s="27">
        <f t="shared" si="2"/>
        <v>1045.1</v>
      </c>
      <c r="H10" s="28">
        <f t="shared" si="3"/>
        <v>797.2799999999999</v>
      </c>
      <c r="I10" s="29">
        <f t="shared" si="3"/>
        <v>985.3799999999999</v>
      </c>
      <c r="J10" s="29">
        <f t="shared" si="4"/>
        <v>724.8</v>
      </c>
      <c r="K10" s="27">
        <f t="shared" si="4"/>
        <v>895.8</v>
      </c>
    </row>
    <row r="11" spans="1:11" ht="12.75">
      <c r="A11" s="30">
        <v>10000</v>
      </c>
      <c r="B11" s="30">
        <v>1310</v>
      </c>
      <c r="C11" s="31">
        <v>1619</v>
      </c>
      <c r="D11" s="32">
        <f t="shared" si="0"/>
        <v>13.100000000000001</v>
      </c>
      <c r="E11" s="32">
        <f t="shared" si="1"/>
        <v>16.189999999999998</v>
      </c>
      <c r="F11" s="33">
        <f t="shared" si="2"/>
        <v>916.9999999999999</v>
      </c>
      <c r="G11" s="34">
        <f t="shared" si="2"/>
        <v>1133.3</v>
      </c>
      <c r="H11" s="35">
        <f t="shared" si="3"/>
        <v>864.5999999999999</v>
      </c>
      <c r="I11" s="36">
        <f t="shared" si="3"/>
        <v>1068.54</v>
      </c>
      <c r="J11" s="36">
        <f t="shared" si="4"/>
        <v>786</v>
      </c>
      <c r="K11" s="34">
        <f t="shared" si="4"/>
        <v>971.4</v>
      </c>
    </row>
    <row r="12" spans="1:11" ht="12.75">
      <c r="A12" s="22">
        <v>11000</v>
      </c>
      <c r="B12" s="22">
        <v>1404</v>
      </c>
      <c r="C12" s="23">
        <v>1736</v>
      </c>
      <c r="D12" s="24">
        <f t="shared" si="0"/>
        <v>12.763636363636364</v>
      </c>
      <c r="E12" s="24">
        <f t="shared" si="1"/>
        <v>15.781818181818183</v>
      </c>
      <c r="F12" s="26">
        <f t="shared" si="2"/>
        <v>982.8</v>
      </c>
      <c r="G12" s="27">
        <f t="shared" si="2"/>
        <v>1215.1999999999998</v>
      </c>
      <c r="H12" s="28">
        <f t="shared" si="3"/>
        <v>926.6399999999999</v>
      </c>
      <c r="I12" s="29">
        <f t="shared" si="3"/>
        <v>1145.7599999999998</v>
      </c>
      <c r="J12" s="29">
        <f t="shared" si="4"/>
        <v>842.4</v>
      </c>
      <c r="K12" s="27">
        <f t="shared" si="4"/>
        <v>1041.6</v>
      </c>
    </row>
    <row r="13" spans="1:11" ht="13.5" thickBot="1">
      <c r="A13" s="30">
        <v>12000</v>
      </c>
      <c r="B13" s="30">
        <v>1492</v>
      </c>
      <c r="C13" s="31">
        <v>1844</v>
      </c>
      <c r="D13" s="32">
        <f t="shared" si="0"/>
        <v>12.433333333333334</v>
      </c>
      <c r="E13" s="32">
        <f t="shared" si="1"/>
        <v>15.366666666666667</v>
      </c>
      <c r="F13" s="33">
        <f t="shared" si="2"/>
        <v>1044.3999999999999</v>
      </c>
      <c r="G13" s="34">
        <f t="shared" si="2"/>
        <v>1290.8</v>
      </c>
      <c r="H13" s="28">
        <f t="shared" si="3"/>
        <v>984.7199999999999</v>
      </c>
      <c r="I13" s="29">
        <f t="shared" si="3"/>
        <v>1217.04</v>
      </c>
      <c r="J13" s="29">
        <f t="shared" si="4"/>
        <v>895.1999999999999</v>
      </c>
      <c r="K13" s="27">
        <f t="shared" si="4"/>
        <v>1106.3999999999999</v>
      </c>
    </row>
    <row r="14" spans="1:11" ht="12.75">
      <c r="A14" s="1"/>
      <c r="B14" s="1"/>
      <c r="C14" s="2"/>
      <c r="D14" s="3"/>
      <c r="E14" s="4"/>
      <c r="F14" s="5" t="s">
        <v>13</v>
      </c>
      <c r="G14" s="6"/>
      <c r="H14" s="5" t="s">
        <v>14</v>
      </c>
      <c r="I14" s="7"/>
      <c r="J14" s="7"/>
      <c r="K14" s="6"/>
    </row>
    <row r="15" spans="1:11" ht="38.25">
      <c r="A15" s="8" t="s">
        <v>2</v>
      </c>
      <c r="B15" s="8" t="s">
        <v>3</v>
      </c>
      <c r="C15" s="9" t="s">
        <v>4</v>
      </c>
      <c r="D15" s="9" t="s">
        <v>5</v>
      </c>
      <c r="E15" s="10" t="s">
        <v>6</v>
      </c>
      <c r="F15" s="11" t="s">
        <v>7</v>
      </c>
      <c r="G15" s="12" t="s">
        <v>8</v>
      </c>
      <c r="H15" s="13" t="s">
        <v>9</v>
      </c>
      <c r="I15" s="14" t="s">
        <v>10</v>
      </c>
      <c r="J15" s="14" t="s">
        <v>11</v>
      </c>
      <c r="K15" s="15" t="s">
        <v>12</v>
      </c>
    </row>
    <row r="16" spans="1:11" ht="12.75">
      <c r="A16" s="16"/>
      <c r="B16" s="16"/>
      <c r="C16" s="17"/>
      <c r="D16" s="18"/>
      <c r="E16" s="18"/>
      <c r="F16" s="19"/>
      <c r="G16" s="20"/>
      <c r="H16" s="19"/>
      <c r="I16" s="21"/>
      <c r="J16" s="21"/>
      <c r="K16" s="20"/>
    </row>
    <row r="17" spans="1:11" ht="12.75">
      <c r="A17" s="22">
        <v>3000</v>
      </c>
      <c r="B17" s="22">
        <v>561</v>
      </c>
      <c r="C17" s="23">
        <v>693</v>
      </c>
      <c r="D17" s="24">
        <f aca="true" t="shared" si="5" ref="D17:D26">B17/A17*100</f>
        <v>18.7</v>
      </c>
      <c r="E17" s="25">
        <f aca="true" t="shared" si="6" ref="E17:E26">C17/A17*100</f>
        <v>23.1</v>
      </c>
      <c r="F17" s="26">
        <f aca="true" t="shared" si="7" ref="F17:G26">B17*60%</f>
        <v>336.59999999999997</v>
      </c>
      <c r="G17" s="27">
        <f t="shared" si="7"/>
        <v>415.8</v>
      </c>
      <c r="H17" s="28">
        <f>B17*(0.6-0.04)</f>
        <v>314.15999999999997</v>
      </c>
      <c r="I17" s="29">
        <f>C17*(0.6-0.04)</f>
        <v>388.08</v>
      </c>
      <c r="J17" s="29">
        <f>B17*(0.6-0.1)</f>
        <v>280.5</v>
      </c>
      <c r="K17" s="27">
        <f>C17*(0.6-0.1)</f>
        <v>346.5</v>
      </c>
    </row>
    <row r="18" spans="1:11" ht="12.75">
      <c r="A18" s="30">
        <v>4000</v>
      </c>
      <c r="B18" s="30">
        <v>609</v>
      </c>
      <c r="C18" s="31">
        <v>753</v>
      </c>
      <c r="D18" s="32">
        <f t="shared" si="5"/>
        <v>15.225</v>
      </c>
      <c r="E18" s="32">
        <f t="shared" si="6"/>
        <v>18.825</v>
      </c>
      <c r="F18" s="33">
        <f t="shared" si="7"/>
        <v>365.4</v>
      </c>
      <c r="G18" s="34">
        <f t="shared" si="7"/>
        <v>451.8</v>
      </c>
      <c r="H18" s="35">
        <f aca="true" t="shared" si="8" ref="H18:I26">B18*(0.6-0.04)</f>
        <v>341.03999999999996</v>
      </c>
      <c r="I18" s="36">
        <f t="shared" si="8"/>
        <v>421.67999999999995</v>
      </c>
      <c r="J18" s="36">
        <f aca="true" t="shared" si="9" ref="J18:K26">B18*(0.6-0.1)</f>
        <v>304.5</v>
      </c>
      <c r="K18" s="34">
        <f t="shared" si="9"/>
        <v>376.5</v>
      </c>
    </row>
    <row r="19" spans="1:11" ht="12.75">
      <c r="A19" s="22">
        <v>5000</v>
      </c>
      <c r="B19" s="22">
        <v>738</v>
      </c>
      <c r="C19" s="23">
        <v>912</v>
      </c>
      <c r="D19" s="24">
        <f t="shared" si="5"/>
        <v>14.760000000000002</v>
      </c>
      <c r="E19" s="24">
        <f t="shared" si="6"/>
        <v>18.240000000000002</v>
      </c>
      <c r="F19" s="26">
        <f t="shared" si="7"/>
        <v>442.8</v>
      </c>
      <c r="G19" s="27">
        <f t="shared" si="7"/>
        <v>547.1999999999999</v>
      </c>
      <c r="H19" s="28">
        <f t="shared" si="8"/>
        <v>413.28</v>
      </c>
      <c r="I19" s="29">
        <f t="shared" si="8"/>
        <v>510.71999999999997</v>
      </c>
      <c r="J19" s="29">
        <f t="shared" si="9"/>
        <v>369</v>
      </c>
      <c r="K19" s="27">
        <f t="shared" si="9"/>
        <v>456</v>
      </c>
    </row>
    <row r="20" spans="1:11" ht="12.75">
      <c r="A20" s="30">
        <v>6000</v>
      </c>
      <c r="B20" s="30">
        <v>862</v>
      </c>
      <c r="C20" s="31">
        <v>1065</v>
      </c>
      <c r="D20" s="32">
        <f t="shared" si="5"/>
        <v>14.366666666666667</v>
      </c>
      <c r="E20" s="32">
        <f t="shared" si="6"/>
        <v>17.75</v>
      </c>
      <c r="F20" s="33">
        <f t="shared" si="7"/>
        <v>517.1999999999999</v>
      </c>
      <c r="G20" s="34">
        <f t="shared" si="7"/>
        <v>639</v>
      </c>
      <c r="H20" s="35">
        <f t="shared" si="8"/>
        <v>482.71999999999997</v>
      </c>
      <c r="I20" s="36">
        <f t="shared" si="8"/>
        <v>596.4</v>
      </c>
      <c r="J20" s="36">
        <f t="shared" si="9"/>
        <v>431</v>
      </c>
      <c r="K20" s="34">
        <f t="shared" si="9"/>
        <v>532.5</v>
      </c>
    </row>
    <row r="21" spans="1:11" ht="12.75">
      <c r="A21" s="22">
        <v>7000</v>
      </c>
      <c r="B21" s="22">
        <v>986</v>
      </c>
      <c r="C21" s="23">
        <v>1218</v>
      </c>
      <c r="D21" s="24">
        <f t="shared" si="5"/>
        <v>14.085714285714285</v>
      </c>
      <c r="E21" s="24">
        <f t="shared" si="6"/>
        <v>17.4</v>
      </c>
      <c r="F21" s="26">
        <f t="shared" si="7"/>
        <v>591.6</v>
      </c>
      <c r="G21" s="27">
        <f t="shared" si="7"/>
        <v>730.8</v>
      </c>
      <c r="H21" s="28">
        <f t="shared" si="8"/>
        <v>552.16</v>
      </c>
      <c r="I21" s="29">
        <f t="shared" si="8"/>
        <v>682.0799999999999</v>
      </c>
      <c r="J21" s="29">
        <f t="shared" si="9"/>
        <v>493</v>
      </c>
      <c r="K21" s="27">
        <f t="shared" si="9"/>
        <v>609</v>
      </c>
    </row>
    <row r="22" spans="1:11" ht="12.75">
      <c r="A22" s="30">
        <v>8000</v>
      </c>
      <c r="B22" s="30">
        <v>1100</v>
      </c>
      <c r="C22" s="31">
        <v>1360</v>
      </c>
      <c r="D22" s="32">
        <f t="shared" si="5"/>
        <v>13.750000000000002</v>
      </c>
      <c r="E22" s="32">
        <f t="shared" si="6"/>
        <v>17</v>
      </c>
      <c r="F22" s="33">
        <f t="shared" si="7"/>
        <v>660</v>
      </c>
      <c r="G22" s="34">
        <f t="shared" si="7"/>
        <v>816</v>
      </c>
      <c r="H22" s="35">
        <f t="shared" si="8"/>
        <v>615.9999999999999</v>
      </c>
      <c r="I22" s="36">
        <f t="shared" si="8"/>
        <v>761.5999999999999</v>
      </c>
      <c r="J22" s="36">
        <f t="shared" si="9"/>
        <v>550</v>
      </c>
      <c r="K22" s="34">
        <f t="shared" si="9"/>
        <v>680</v>
      </c>
    </row>
    <row r="23" spans="1:11" ht="12.75">
      <c r="A23" s="22">
        <v>9000</v>
      </c>
      <c r="B23" s="22">
        <v>1208</v>
      </c>
      <c r="C23" s="23">
        <v>1493</v>
      </c>
      <c r="D23" s="24">
        <f t="shared" si="5"/>
        <v>13.42222222222222</v>
      </c>
      <c r="E23" s="24">
        <f t="shared" si="6"/>
        <v>16.58888888888889</v>
      </c>
      <c r="F23" s="26">
        <f t="shared" si="7"/>
        <v>724.8</v>
      </c>
      <c r="G23" s="27">
        <f t="shared" si="7"/>
        <v>895.8</v>
      </c>
      <c r="H23" s="28">
        <f t="shared" si="8"/>
        <v>676.4799999999999</v>
      </c>
      <c r="I23" s="29">
        <f t="shared" si="8"/>
        <v>836.0799999999999</v>
      </c>
      <c r="J23" s="29">
        <f t="shared" si="9"/>
        <v>604</v>
      </c>
      <c r="K23" s="27">
        <f t="shared" si="9"/>
        <v>746.5</v>
      </c>
    </row>
    <row r="24" spans="1:11" ht="12.75">
      <c r="A24" s="30">
        <v>10000</v>
      </c>
      <c r="B24" s="30">
        <v>1310</v>
      </c>
      <c r="C24" s="31">
        <v>1619</v>
      </c>
      <c r="D24" s="32">
        <f t="shared" si="5"/>
        <v>13.100000000000001</v>
      </c>
      <c r="E24" s="32">
        <f t="shared" si="6"/>
        <v>16.189999999999998</v>
      </c>
      <c r="F24" s="33">
        <f t="shared" si="7"/>
        <v>786</v>
      </c>
      <c r="G24" s="34">
        <f t="shared" si="7"/>
        <v>971.4</v>
      </c>
      <c r="H24" s="35">
        <f t="shared" si="8"/>
        <v>733.5999999999999</v>
      </c>
      <c r="I24" s="36">
        <f t="shared" si="8"/>
        <v>906.6399999999999</v>
      </c>
      <c r="J24" s="36">
        <f t="shared" si="9"/>
        <v>655</v>
      </c>
      <c r="K24" s="34">
        <f t="shared" si="9"/>
        <v>809.5</v>
      </c>
    </row>
    <row r="25" spans="1:11" ht="12.75">
      <c r="A25" s="22">
        <v>11000</v>
      </c>
      <c r="B25" s="22">
        <v>1404</v>
      </c>
      <c r="C25" s="23">
        <v>1736</v>
      </c>
      <c r="D25" s="24">
        <f t="shared" si="5"/>
        <v>12.763636363636364</v>
      </c>
      <c r="E25" s="24">
        <f t="shared" si="6"/>
        <v>15.781818181818183</v>
      </c>
      <c r="F25" s="26">
        <f t="shared" si="7"/>
        <v>842.4</v>
      </c>
      <c r="G25" s="27">
        <f t="shared" si="7"/>
        <v>1041.6</v>
      </c>
      <c r="H25" s="28">
        <f t="shared" si="8"/>
        <v>786.2399999999999</v>
      </c>
      <c r="I25" s="29">
        <f t="shared" si="8"/>
        <v>972.1599999999999</v>
      </c>
      <c r="J25" s="29">
        <f t="shared" si="9"/>
        <v>702</v>
      </c>
      <c r="K25" s="27">
        <f t="shared" si="9"/>
        <v>868</v>
      </c>
    </row>
    <row r="26" spans="1:11" ht="13.5" thickBot="1">
      <c r="A26" s="30">
        <v>12000</v>
      </c>
      <c r="B26" s="30">
        <v>1492</v>
      </c>
      <c r="C26" s="31">
        <v>1844</v>
      </c>
      <c r="D26" s="32">
        <f t="shared" si="5"/>
        <v>12.433333333333334</v>
      </c>
      <c r="E26" s="32">
        <f t="shared" si="6"/>
        <v>15.366666666666667</v>
      </c>
      <c r="F26" s="26">
        <f t="shared" si="7"/>
        <v>895.1999999999999</v>
      </c>
      <c r="G26" s="27">
        <f t="shared" si="7"/>
        <v>1106.3999999999999</v>
      </c>
      <c r="H26" s="28">
        <f t="shared" si="8"/>
        <v>835.5199999999999</v>
      </c>
      <c r="I26" s="29">
        <f t="shared" si="8"/>
        <v>1032.6399999999999</v>
      </c>
      <c r="J26" s="29">
        <f t="shared" si="9"/>
        <v>746</v>
      </c>
      <c r="K26" s="27">
        <f t="shared" si="9"/>
        <v>922</v>
      </c>
    </row>
    <row r="27" spans="1:11" ht="12.75">
      <c r="A27" s="1"/>
      <c r="B27" s="1"/>
      <c r="C27" s="2"/>
      <c r="D27" s="3"/>
      <c r="E27" s="4"/>
      <c r="F27" s="5" t="s">
        <v>15</v>
      </c>
      <c r="G27" s="6"/>
      <c r="H27" s="5" t="s">
        <v>16</v>
      </c>
      <c r="I27" s="7"/>
      <c r="J27" s="7"/>
      <c r="K27" s="6"/>
    </row>
    <row r="28" spans="1:11" ht="38.25">
      <c r="A28" s="8" t="s">
        <v>2</v>
      </c>
      <c r="B28" s="8" t="s">
        <v>3</v>
      </c>
      <c r="C28" s="9" t="s">
        <v>4</v>
      </c>
      <c r="D28" s="9" t="s">
        <v>5</v>
      </c>
      <c r="E28" s="10" t="s">
        <v>6</v>
      </c>
      <c r="F28" s="11" t="s">
        <v>7</v>
      </c>
      <c r="G28" s="12" t="s">
        <v>8</v>
      </c>
      <c r="H28" s="13" t="s">
        <v>9</v>
      </c>
      <c r="I28" s="14" t="s">
        <v>10</v>
      </c>
      <c r="J28" s="14" t="s">
        <v>11</v>
      </c>
      <c r="K28" s="15" t="s">
        <v>12</v>
      </c>
    </row>
    <row r="29" spans="1:11" ht="12.75">
      <c r="A29" s="16"/>
      <c r="B29" s="16"/>
      <c r="C29" s="17"/>
      <c r="D29" s="18"/>
      <c r="E29" s="18"/>
      <c r="F29" s="19"/>
      <c r="G29" s="20"/>
      <c r="H29" s="19"/>
      <c r="I29" s="21"/>
      <c r="J29" s="21"/>
      <c r="K29" s="20"/>
    </row>
    <row r="30" spans="1:11" ht="12.75">
      <c r="A30" s="22">
        <v>3000</v>
      </c>
      <c r="B30" s="22">
        <v>561</v>
      </c>
      <c r="C30" s="23">
        <v>693</v>
      </c>
      <c r="D30" s="24">
        <f aca="true" t="shared" si="10" ref="D30:D39">B30/A30*100</f>
        <v>18.7</v>
      </c>
      <c r="E30" s="25">
        <f aca="true" t="shared" si="11" ref="E30:E39">C30/A30*100</f>
        <v>23.1</v>
      </c>
      <c r="F30" s="26">
        <f aca="true" t="shared" si="12" ref="F30:G39">B30*65%</f>
        <v>364.65000000000003</v>
      </c>
      <c r="G30" s="27">
        <f t="shared" si="12"/>
        <v>450.45</v>
      </c>
      <c r="H30" s="28">
        <f>B30*(0.65-0.04)</f>
        <v>342.21</v>
      </c>
      <c r="I30" s="29">
        <f>C30*(0.65-0.04)</f>
        <v>422.73</v>
      </c>
      <c r="J30" s="29">
        <f>B30*(0.65-0.1)</f>
        <v>308.55</v>
      </c>
      <c r="K30" s="27">
        <f>C30*(0.65-0.1)</f>
        <v>381.15000000000003</v>
      </c>
    </row>
    <row r="31" spans="1:11" ht="12.75">
      <c r="A31" s="30">
        <v>4000</v>
      </c>
      <c r="B31" s="30">
        <v>609</v>
      </c>
      <c r="C31" s="31">
        <v>753</v>
      </c>
      <c r="D31" s="32">
        <f t="shared" si="10"/>
        <v>15.225</v>
      </c>
      <c r="E31" s="32">
        <f t="shared" si="11"/>
        <v>18.825</v>
      </c>
      <c r="F31" s="33">
        <f t="shared" si="12"/>
        <v>395.85</v>
      </c>
      <c r="G31" s="34">
        <f t="shared" si="12"/>
        <v>489.45</v>
      </c>
      <c r="H31" s="35">
        <f aca="true" t="shared" si="13" ref="H31:I39">B31*(0.65-0.04)</f>
        <v>371.49</v>
      </c>
      <c r="I31" s="36">
        <f t="shared" si="13"/>
        <v>459.33</v>
      </c>
      <c r="J31" s="36">
        <f aca="true" t="shared" si="14" ref="J31:K39">B31*(0.65-0.1)</f>
        <v>334.95000000000005</v>
      </c>
      <c r="K31" s="34">
        <f t="shared" si="14"/>
        <v>414.15000000000003</v>
      </c>
    </row>
    <row r="32" spans="1:11" ht="12.75">
      <c r="A32" s="22">
        <v>5000</v>
      </c>
      <c r="B32" s="22">
        <v>738</v>
      </c>
      <c r="C32" s="23">
        <v>912</v>
      </c>
      <c r="D32" s="24">
        <f t="shared" si="10"/>
        <v>14.760000000000002</v>
      </c>
      <c r="E32" s="24">
        <f t="shared" si="11"/>
        <v>18.240000000000002</v>
      </c>
      <c r="F32" s="26">
        <f t="shared" si="12"/>
        <v>479.7</v>
      </c>
      <c r="G32" s="27">
        <f t="shared" si="12"/>
        <v>592.8000000000001</v>
      </c>
      <c r="H32" s="28">
        <f t="shared" si="13"/>
        <v>450.18</v>
      </c>
      <c r="I32" s="29">
        <f t="shared" si="13"/>
        <v>556.3199999999999</v>
      </c>
      <c r="J32" s="29">
        <f t="shared" si="14"/>
        <v>405.90000000000003</v>
      </c>
      <c r="K32" s="27">
        <f t="shared" si="14"/>
        <v>501.6</v>
      </c>
    </row>
    <row r="33" spans="1:11" ht="12.75">
      <c r="A33" s="30">
        <v>6000</v>
      </c>
      <c r="B33" s="30">
        <v>862</v>
      </c>
      <c r="C33" s="31">
        <v>1065</v>
      </c>
      <c r="D33" s="32">
        <f t="shared" si="10"/>
        <v>14.366666666666667</v>
      </c>
      <c r="E33" s="32">
        <f t="shared" si="11"/>
        <v>17.75</v>
      </c>
      <c r="F33" s="33">
        <f t="shared" si="12"/>
        <v>560.3000000000001</v>
      </c>
      <c r="G33" s="34">
        <f t="shared" si="12"/>
        <v>692.25</v>
      </c>
      <c r="H33" s="35">
        <f t="shared" si="13"/>
        <v>525.8199999999999</v>
      </c>
      <c r="I33" s="36">
        <f t="shared" si="13"/>
        <v>649.65</v>
      </c>
      <c r="J33" s="36">
        <f t="shared" si="14"/>
        <v>474.1</v>
      </c>
      <c r="K33" s="34">
        <f t="shared" si="14"/>
        <v>585.75</v>
      </c>
    </row>
    <row r="34" spans="1:11" ht="12.75">
      <c r="A34" s="22">
        <v>7000</v>
      </c>
      <c r="B34" s="22">
        <v>986</v>
      </c>
      <c r="C34" s="23">
        <v>1218</v>
      </c>
      <c r="D34" s="24">
        <f t="shared" si="10"/>
        <v>14.085714285714285</v>
      </c>
      <c r="E34" s="24">
        <f t="shared" si="11"/>
        <v>17.4</v>
      </c>
      <c r="F34" s="26">
        <f t="shared" si="12"/>
        <v>640.9</v>
      </c>
      <c r="G34" s="27">
        <f t="shared" si="12"/>
        <v>791.7</v>
      </c>
      <c r="H34" s="28">
        <f t="shared" si="13"/>
        <v>601.46</v>
      </c>
      <c r="I34" s="29">
        <f t="shared" si="13"/>
        <v>742.98</v>
      </c>
      <c r="J34" s="29">
        <f t="shared" si="14"/>
        <v>542.3000000000001</v>
      </c>
      <c r="K34" s="27">
        <f t="shared" si="14"/>
        <v>669.9000000000001</v>
      </c>
    </row>
    <row r="35" spans="1:11" ht="12.75">
      <c r="A35" s="30">
        <v>8000</v>
      </c>
      <c r="B35" s="30">
        <v>1100</v>
      </c>
      <c r="C35" s="31">
        <v>1360</v>
      </c>
      <c r="D35" s="32">
        <f t="shared" si="10"/>
        <v>13.750000000000002</v>
      </c>
      <c r="E35" s="32">
        <f t="shared" si="11"/>
        <v>17</v>
      </c>
      <c r="F35" s="33">
        <f t="shared" si="12"/>
        <v>715</v>
      </c>
      <c r="G35" s="34">
        <f t="shared" si="12"/>
        <v>884</v>
      </c>
      <c r="H35" s="35">
        <f t="shared" si="13"/>
        <v>671</v>
      </c>
      <c r="I35" s="36">
        <f t="shared" si="13"/>
        <v>829.6</v>
      </c>
      <c r="J35" s="36">
        <f t="shared" si="14"/>
        <v>605</v>
      </c>
      <c r="K35" s="34">
        <f t="shared" si="14"/>
        <v>748.0000000000001</v>
      </c>
    </row>
    <row r="36" spans="1:11" ht="12.75">
      <c r="A36" s="22">
        <v>9000</v>
      </c>
      <c r="B36" s="22">
        <v>1208</v>
      </c>
      <c r="C36" s="23">
        <v>1493</v>
      </c>
      <c r="D36" s="24">
        <f t="shared" si="10"/>
        <v>13.42222222222222</v>
      </c>
      <c r="E36" s="24">
        <f t="shared" si="11"/>
        <v>16.58888888888889</v>
      </c>
      <c r="F36" s="26">
        <f t="shared" si="12"/>
        <v>785.2</v>
      </c>
      <c r="G36" s="27">
        <f t="shared" si="12"/>
        <v>970.45</v>
      </c>
      <c r="H36" s="28">
        <f t="shared" si="13"/>
        <v>736.88</v>
      </c>
      <c r="I36" s="29">
        <f t="shared" si="13"/>
        <v>910.73</v>
      </c>
      <c r="J36" s="29">
        <f t="shared" si="14"/>
        <v>664.4000000000001</v>
      </c>
      <c r="K36" s="27">
        <f t="shared" si="14"/>
        <v>821.1500000000001</v>
      </c>
    </row>
    <row r="37" spans="1:11" ht="12.75">
      <c r="A37" s="30">
        <v>10000</v>
      </c>
      <c r="B37" s="30">
        <v>1310</v>
      </c>
      <c r="C37" s="31">
        <v>1619</v>
      </c>
      <c r="D37" s="32">
        <f t="shared" si="10"/>
        <v>13.100000000000001</v>
      </c>
      <c r="E37" s="32">
        <f t="shared" si="11"/>
        <v>16.189999999999998</v>
      </c>
      <c r="F37" s="33">
        <f t="shared" si="12"/>
        <v>851.5</v>
      </c>
      <c r="G37" s="34">
        <f t="shared" si="12"/>
        <v>1052.3500000000001</v>
      </c>
      <c r="H37" s="35">
        <f t="shared" si="13"/>
        <v>799.1</v>
      </c>
      <c r="I37" s="36">
        <f t="shared" si="13"/>
        <v>987.59</v>
      </c>
      <c r="J37" s="36">
        <f t="shared" si="14"/>
        <v>720.5000000000001</v>
      </c>
      <c r="K37" s="34">
        <f t="shared" si="14"/>
        <v>890.45</v>
      </c>
    </row>
    <row r="38" spans="1:11" ht="12.75">
      <c r="A38" s="22">
        <v>11000</v>
      </c>
      <c r="B38" s="22">
        <v>1404</v>
      </c>
      <c r="C38" s="23">
        <v>1736</v>
      </c>
      <c r="D38" s="24">
        <f t="shared" si="10"/>
        <v>12.763636363636364</v>
      </c>
      <c r="E38" s="24">
        <f t="shared" si="11"/>
        <v>15.781818181818183</v>
      </c>
      <c r="F38" s="26">
        <f t="shared" si="12"/>
        <v>912.6</v>
      </c>
      <c r="G38" s="27">
        <f t="shared" si="12"/>
        <v>1128.4</v>
      </c>
      <c r="H38" s="28">
        <f t="shared" si="13"/>
        <v>856.4399999999999</v>
      </c>
      <c r="I38" s="29">
        <f t="shared" si="13"/>
        <v>1058.96</v>
      </c>
      <c r="J38" s="29">
        <f t="shared" si="14"/>
        <v>772.2</v>
      </c>
      <c r="K38" s="27">
        <f t="shared" si="14"/>
        <v>954.8000000000001</v>
      </c>
    </row>
    <row r="39" spans="1:11" ht="12.75">
      <c r="A39" s="30">
        <v>12000</v>
      </c>
      <c r="B39" s="30">
        <v>1492</v>
      </c>
      <c r="C39" s="31">
        <v>1844</v>
      </c>
      <c r="D39" s="32">
        <f t="shared" si="10"/>
        <v>12.433333333333334</v>
      </c>
      <c r="E39" s="32">
        <f t="shared" si="11"/>
        <v>15.366666666666667</v>
      </c>
      <c r="F39" s="33">
        <f t="shared" si="12"/>
        <v>969.8000000000001</v>
      </c>
      <c r="G39" s="34">
        <f t="shared" si="12"/>
        <v>1198.6000000000001</v>
      </c>
      <c r="H39" s="28">
        <f t="shared" si="13"/>
        <v>910.12</v>
      </c>
      <c r="I39" s="29">
        <f t="shared" si="13"/>
        <v>1124.84</v>
      </c>
      <c r="J39" s="29">
        <f t="shared" si="14"/>
        <v>820.6</v>
      </c>
      <c r="K39" s="27">
        <f t="shared" si="14"/>
        <v>1014.2</v>
      </c>
    </row>
    <row r="40" spans="1:11" ht="12.75">
      <c r="A40" s="22"/>
      <c r="B40" s="22"/>
      <c r="C40" s="23"/>
      <c r="D40" s="24"/>
      <c r="E40" s="24"/>
      <c r="F40" s="26"/>
      <c r="G40" s="27"/>
      <c r="H40" s="28"/>
      <c r="I40" s="29"/>
      <c r="J40" s="29"/>
      <c r="K40" s="27"/>
    </row>
    <row r="41" spans="1:11" ht="12.75">
      <c r="A41" s="30"/>
      <c r="B41" s="30"/>
      <c r="C41" s="31"/>
      <c r="D41" s="32"/>
      <c r="E41" s="32"/>
      <c r="F41" s="33"/>
      <c r="G41" s="34"/>
      <c r="H41" s="35"/>
      <c r="I41" s="36"/>
      <c r="J41" s="36"/>
      <c r="K41" s="34"/>
    </row>
    <row r="42" spans="1:11" ht="12.75">
      <c r="A42" s="22"/>
      <c r="B42" s="22"/>
      <c r="C42" s="23"/>
      <c r="D42" s="24"/>
      <c r="E42" s="24"/>
      <c r="F42" s="26"/>
      <c r="G42" s="27"/>
      <c r="H42" s="28"/>
      <c r="I42" s="29"/>
      <c r="J42" s="29"/>
      <c r="K42" s="27"/>
    </row>
    <row r="43" spans="1:11" ht="12.75">
      <c r="A43" s="30"/>
      <c r="B43" s="30"/>
      <c r="C43" s="31"/>
      <c r="D43" s="32"/>
      <c r="E43" s="32"/>
      <c r="F43" s="33"/>
      <c r="G43" s="34"/>
      <c r="H43" s="35"/>
      <c r="I43" s="36"/>
      <c r="J43" s="36"/>
      <c r="K43" s="34"/>
    </row>
    <row r="44" spans="1:11" ht="12.75">
      <c r="A44" s="22"/>
      <c r="B44" s="22"/>
      <c r="C44" s="23"/>
      <c r="D44" s="24"/>
      <c r="E44" s="24"/>
      <c r="F44" s="26"/>
      <c r="G44" s="27"/>
      <c r="H44" s="28"/>
      <c r="I44" s="29"/>
      <c r="J44" s="29"/>
      <c r="K44" s="27"/>
    </row>
    <row r="45" spans="1:11" ht="12.75">
      <c r="A45" s="30"/>
      <c r="B45" s="30"/>
      <c r="C45" s="31"/>
      <c r="D45" s="32"/>
      <c r="E45" s="32"/>
      <c r="F45" s="33"/>
      <c r="G45" s="34"/>
      <c r="H45" s="35"/>
      <c r="I45" s="36"/>
      <c r="J45" s="36"/>
      <c r="K45" s="34"/>
    </row>
    <row r="46" spans="1:11" ht="12.75">
      <c r="A46" s="22"/>
      <c r="B46" s="22"/>
      <c r="C46" s="23"/>
      <c r="D46" s="24"/>
      <c r="E46" s="24"/>
      <c r="F46" s="26"/>
      <c r="G46" s="27"/>
      <c r="H46" s="28"/>
      <c r="I46" s="29"/>
      <c r="J46" s="29"/>
      <c r="K46" s="27"/>
    </row>
    <row r="47" spans="1:11" ht="12.75">
      <c r="A47" s="30"/>
      <c r="B47" s="30"/>
      <c r="C47" s="31"/>
      <c r="D47" s="32"/>
      <c r="E47" s="32"/>
      <c r="F47" s="33"/>
      <c r="G47" s="34"/>
      <c r="H47" s="35"/>
      <c r="I47" s="36"/>
      <c r="J47" s="36"/>
      <c r="K47" s="34"/>
    </row>
    <row r="48" spans="1:11" ht="12.75">
      <c r="A48" s="22"/>
      <c r="B48" s="22"/>
      <c r="C48" s="23"/>
      <c r="D48" s="24"/>
      <c r="E48" s="24"/>
      <c r="F48" s="26"/>
      <c r="G48" s="27"/>
      <c r="H48" s="28"/>
      <c r="I48" s="29"/>
      <c r="J48" s="29"/>
      <c r="K48" s="27"/>
    </row>
    <row r="49" spans="1:11" ht="12.75">
      <c r="A49" s="30"/>
      <c r="B49" s="30"/>
      <c r="C49" s="31"/>
      <c r="D49" s="32"/>
      <c r="E49" s="32"/>
      <c r="F49" s="33"/>
      <c r="G49" s="34"/>
      <c r="H49" s="35"/>
      <c r="I49" s="36"/>
      <c r="J49" s="36"/>
      <c r="K49" s="34"/>
    </row>
    <row r="50" spans="1:11" ht="12.75">
      <c r="A50" s="22"/>
      <c r="B50" s="22"/>
      <c r="C50" s="23"/>
      <c r="D50" s="24"/>
      <c r="E50" s="24"/>
      <c r="F50" s="26"/>
      <c r="G50" s="27"/>
      <c r="H50" s="28"/>
      <c r="I50" s="29"/>
      <c r="J50" s="29"/>
      <c r="K50" s="27"/>
    </row>
    <row r="51" spans="1:11" ht="12.75">
      <c r="A51" s="30"/>
      <c r="B51" s="30"/>
      <c r="C51" s="31"/>
      <c r="D51" s="32"/>
      <c r="E51" s="32"/>
      <c r="F51" s="33"/>
      <c r="G51" s="34"/>
      <c r="H51" s="35"/>
      <c r="I51" s="36"/>
      <c r="J51" s="36"/>
      <c r="K51" s="34"/>
    </row>
    <row r="52" spans="1:11" ht="12.75">
      <c r="A52" s="22"/>
      <c r="B52" s="22"/>
      <c r="C52" s="23"/>
      <c r="D52" s="24"/>
      <c r="E52" s="24"/>
      <c r="F52" s="26"/>
      <c r="G52" s="27"/>
      <c r="H52" s="28"/>
      <c r="I52" s="29"/>
      <c r="J52" s="29"/>
      <c r="K52" s="27"/>
    </row>
    <row r="53" spans="1:11" ht="12.75">
      <c r="A53" s="30"/>
      <c r="B53" s="30"/>
      <c r="C53" s="31"/>
      <c r="D53" s="32"/>
      <c r="E53" s="32"/>
      <c r="F53" s="33"/>
      <c r="G53" s="34"/>
      <c r="H53" s="35"/>
      <c r="I53" s="36"/>
      <c r="J53" s="36"/>
      <c r="K53" s="34"/>
    </row>
    <row r="54" spans="1:11" ht="12.75">
      <c r="A54" s="22"/>
      <c r="B54" s="22"/>
      <c r="C54" s="23"/>
      <c r="D54" s="24"/>
      <c r="E54" s="24"/>
      <c r="F54" s="26"/>
      <c r="G54" s="27"/>
      <c r="H54" s="28"/>
      <c r="I54" s="29"/>
      <c r="J54" s="29"/>
      <c r="K54" s="27"/>
    </row>
    <row r="55" spans="1:11" ht="12.75">
      <c r="A55" s="30"/>
      <c r="B55" s="30"/>
      <c r="C55" s="31"/>
      <c r="D55" s="32"/>
      <c r="E55" s="32"/>
      <c r="F55" s="33"/>
      <c r="G55" s="34"/>
      <c r="H55" s="35"/>
      <c r="I55" s="36"/>
      <c r="J55" s="36"/>
      <c r="K55" s="34"/>
    </row>
    <row r="56" spans="1:11" ht="12.75">
      <c r="A56" s="22"/>
      <c r="B56" s="22"/>
      <c r="C56" s="23"/>
      <c r="D56" s="24"/>
      <c r="E56" s="24"/>
      <c r="F56" s="26"/>
      <c r="G56" s="27"/>
      <c r="H56" s="28"/>
      <c r="I56" s="29"/>
      <c r="J56" s="29"/>
      <c r="K56" s="27"/>
    </row>
    <row r="57" spans="1:11" ht="12.75">
      <c r="A57" s="30"/>
      <c r="B57" s="30"/>
      <c r="C57" s="31"/>
      <c r="D57" s="32"/>
      <c r="E57" s="32"/>
      <c r="F57" s="33"/>
      <c r="G57" s="34"/>
      <c r="H57" s="35"/>
      <c r="I57" s="36"/>
      <c r="J57" s="36"/>
      <c r="K57" s="34"/>
    </row>
    <row r="58" spans="1:11" ht="12.75">
      <c r="A58" s="22"/>
      <c r="B58" s="22"/>
      <c r="C58" s="23"/>
      <c r="D58" s="24"/>
      <c r="E58" s="24"/>
      <c r="F58" s="26"/>
      <c r="G58" s="27"/>
      <c r="H58" s="28"/>
      <c r="I58" s="29"/>
      <c r="J58" s="29"/>
      <c r="K58" s="27"/>
    </row>
    <row r="59" spans="1:11" ht="12.75">
      <c r="A59" s="30"/>
      <c r="B59" s="30"/>
      <c r="C59" s="31"/>
      <c r="D59" s="32"/>
      <c r="E59" s="32"/>
      <c r="F59" s="33"/>
      <c r="G59" s="34"/>
      <c r="H59" s="35"/>
      <c r="I59" s="36"/>
      <c r="J59" s="36"/>
      <c r="K59" s="34"/>
    </row>
    <row r="60" spans="1:11" ht="12.75">
      <c r="A60" s="22"/>
      <c r="B60" s="22"/>
      <c r="C60" s="23"/>
      <c r="D60" s="24"/>
      <c r="E60" s="24"/>
      <c r="F60" s="26"/>
      <c r="G60" s="27"/>
      <c r="H60" s="28"/>
      <c r="I60" s="29"/>
      <c r="J60" s="29"/>
      <c r="K60" s="27"/>
    </row>
    <row r="61" spans="1:11" ht="12.75">
      <c r="A61" s="30"/>
      <c r="B61" s="30"/>
      <c r="C61" s="31"/>
      <c r="D61" s="32"/>
      <c r="E61" s="32"/>
      <c r="F61" s="33"/>
      <c r="G61" s="34"/>
      <c r="H61" s="35"/>
      <c r="I61" s="36"/>
      <c r="J61" s="36"/>
      <c r="K61" s="34"/>
    </row>
    <row r="62" spans="1:11" ht="12.75">
      <c r="A62" s="22"/>
      <c r="B62" s="22"/>
      <c r="C62" s="23"/>
      <c r="D62" s="24"/>
      <c r="E62" s="24"/>
      <c r="F62" s="26"/>
      <c r="G62" s="27"/>
      <c r="H62" s="28"/>
      <c r="I62" s="29"/>
      <c r="J62" s="29"/>
      <c r="K62" s="27"/>
    </row>
    <row r="63" spans="1:11" ht="12.75">
      <c r="A63" s="30"/>
      <c r="B63" s="30"/>
      <c r="C63" s="31"/>
      <c r="D63" s="32"/>
      <c r="E63" s="32"/>
      <c r="F63" s="33"/>
      <c r="G63" s="34"/>
      <c r="H63" s="35"/>
      <c r="I63" s="36"/>
      <c r="J63" s="36"/>
      <c r="K63" s="34"/>
    </row>
    <row r="64" spans="1:11" ht="12.75">
      <c r="A64" s="22"/>
      <c r="B64" s="22"/>
      <c r="C64" s="23"/>
      <c r="D64" s="24"/>
      <c r="E64" s="24"/>
      <c r="F64" s="26"/>
      <c r="G64" s="27"/>
      <c r="H64" s="28"/>
      <c r="I64" s="29"/>
      <c r="J64" s="29"/>
      <c r="K64" s="27"/>
    </row>
    <row r="65" spans="1:11" ht="12.75">
      <c r="A65" s="30"/>
      <c r="B65" s="30"/>
      <c r="C65" s="31"/>
      <c r="D65" s="32"/>
      <c r="E65" s="32"/>
      <c r="F65" s="33"/>
      <c r="G65" s="34"/>
      <c r="H65" s="35"/>
      <c r="I65" s="36"/>
      <c r="J65" s="36"/>
      <c r="K65" s="34"/>
    </row>
    <row r="66" spans="1:11" ht="12.75">
      <c r="A66" s="22"/>
      <c r="B66" s="22"/>
      <c r="C66" s="23"/>
      <c r="D66" s="24"/>
      <c r="E66" s="24"/>
      <c r="F66" s="26"/>
      <c r="G66" s="27"/>
      <c r="H66" s="28"/>
      <c r="I66" s="29"/>
      <c r="J66" s="29"/>
      <c r="K66" s="27"/>
    </row>
    <row r="67" spans="1:11" ht="12.75">
      <c r="A67" s="30"/>
      <c r="B67" s="30"/>
      <c r="C67" s="31"/>
      <c r="D67" s="32"/>
      <c r="E67" s="32"/>
      <c r="F67" s="33"/>
      <c r="G67" s="34"/>
      <c r="H67" s="35"/>
      <c r="I67" s="36"/>
      <c r="J67" s="36"/>
      <c r="K67" s="34"/>
    </row>
    <row r="68" spans="1:11" ht="12.75">
      <c r="A68" s="22"/>
      <c r="B68" s="22"/>
      <c r="C68" s="23"/>
      <c r="D68" s="24"/>
      <c r="E68" s="24"/>
      <c r="F68" s="26"/>
      <c r="G68" s="27"/>
      <c r="H68" s="28"/>
      <c r="I68" s="29"/>
      <c r="J68" s="29"/>
      <c r="K68" s="27"/>
    </row>
    <row r="69" spans="1:11" ht="12.75">
      <c r="A69" s="30"/>
      <c r="B69" s="30"/>
      <c r="C69" s="31"/>
      <c r="D69" s="32"/>
      <c r="E69" s="32"/>
      <c r="F69" s="33"/>
      <c r="G69" s="34"/>
      <c r="H69" s="35"/>
      <c r="I69" s="36"/>
      <c r="J69" s="36"/>
      <c r="K69" s="34"/>
    </row>
    <row r="70" spans="1:11" ht="12.75">
      <c r="A70" s="22"/>
      <c r="B70" s="22"/>
      <c r="C70" s="23"/>
      <c r="D70" s="24"/>
      <c r="E70" s="24"/>
      <c r="F70" s="26"/>
      <c r="G70" s="27"/>
      <c r="H70" s="28"/>
      <c r="I70" s="29"/>
      <c r="J70" s="29"/>
      <c r="K70" s="27"/>
    </row>
    <row r="71" spans="1:11" ht="12.75">
      <c r="A71" s="30"/>
      <c r="B71" s="30"/>
      <c r="C71" s="31"/>
      <c r="D71" s="32"/>
      <c r="E71" s="32"/>
      <c r="F71" s="33"/>
      <c r="G71" s="34"/>
      <c r="H71" s="35"/>
      <c r="I71" s="36"/>
      <c r="J71" s="36"/>
      <c r="K71" s="34"/>
    </row>
    <row r="72" spans="1:11" ht="12.75">
      <c r="A72" s="22"/>
      <c r="B72" s="22"/>
      <c r="C72" s="23"/>
      <c r="D72" s="24"/>
      <c r="E72" s="24"/>
      <c r="F72" s="26"/>
      <c r="G72" s="27"/>
      <c r="H72" s="28"/>
      <c r="I72" s="29"/>
      <c r="J72" s="29"/>
      <c r="K72" s="27"/>
    </row>
    <row r="73" spans="1:11" ht="12.75">
      <c r="A73" s="30"/>
      <c r="B73" s="30"/>
      <c r="C73" s="31"/>
      <c r="D73" s="32"/>
      <c r="E73" s="32"/>
      <c r="F73" s="33"/>
      <c r="G73" s="34"/>
      <c r="H73" s="35"/>
      <c r="I73" s="36"/>
      <c r="J73" s="36"/>
      <c r="K73" s="34"/>
    </row>
    <row r="74" spans="1:11" ht="12.75">
      <c r="A74" s="22"/>
      <c r="B74" s="22"/>
      <c r="C74" s="23"/>
      <c r="D74" s="24"/>
      <c r="E74" s="24"/>
      <c r="F74" s="26"/>
      <c r="G74" s="27"/>
      <c r="H74" s="28"/>
      <c r="I74" s="29"/>
      <c r="J74" s="29"/>
      <c r="K74" s="27"/>
    </row>
    <row r="75" spans="1:11" ht="12.75">
      <c r="A75" s="30"/>
      <c r="B75" s="30"/>
      <c r="C75" s="31"/>
      <c r="D75" s="32"/>
      <c r="E75" s="32"/>
      <c r="F75" s="33"/>
      <c r="G75" s="34"/>
      <c r="H75" s="35"/>
      <c r="I75" s="36"/>
      <c r="J75" s="36"/>
      <c r="K75" s="34"/>
    </row>
    <row r="76" spans="1:11" ht="12.75">
      <c r="A76" s="22"/>
      <c r="B76" s="22"/>
      <c r="C76" s="23"/>
      <c r="D76" s="24"/>
      <c r="E76" s="24"/>
      <c r="F76" s="26"/>
      <c r="G76" s="27"/>
      <c r="H76" s="28"/>
      <c r="I76" s="29"/>
      <c r="J76" s="29"/>
      <c r="K76" s="27"/>
    </row>
    <row r="77" spans="1:11" ht="12.75">
      <c r="A77" s="30"/>
      <c r="B77" s="30"/>
      <c r="C77" s="31"/>
      <c r="D77" s="32"/>
      <c r="E77" s="32"/>
      <c r="F77" s="33"/>
      <c r="G77" s="34"/>
      <c r="H77" s="35"/>
      <c r="I77" s="36"/>
      <c r="J77" s="36"/>
      <c r="K77" s="34"/>
    </row>
    <row r="78" spans="1:11" ht="12.75">
      <c r="A78" s="22"/>
      <c r="B78" s="22"/>
      <c r="C78" s="23"/>
      <c r="D78" s="24"/>
      <c r="E78" s="24"/>
      <c r="F78" s="26"/>
      <c r="G78" s="27"/>
      <c r="H78" s="28"/>
      <c r="I78" s="29"/>
      <c r="J78" s="29"/>
      <c r="K78" s="27"/>
    </row>
    <row r="79" spans="1:11" ht="12.75">
      <c r="A79" s="30"/>
      <c r="B79" s="30"/>
      <c r="C79" s="31"/>
      <c r="D79" s="32"/>
      <c r="E79" s="32"/>
      <c r="F79" s="33"/>
      <c r="G79" s="34"/>
      <c r="H79" s="35"/>
      <c r="I79" s="36"/>
      <c r="J79" s="36"/>
      <c r="K79" s="34"/>
    </row>
    <row r="80" spans="1:11" ht="12.75">
      <c r="A80" s="22"/>
      <c r="B80" s="22"/>
      <c r="C80" s="23"/>
      <c r="D80" s="24"/>
      <c r="E80" s="24"/>
      <c r="F80" s="26"/>
      <c r="G80" s="27"/>
      <c r="H80" s="28"/>
      <c r="I80" s="29"/>
      <c r="J80" s="29"/>
      <c r="K80" s="27"/>
    </row>
    <row r="81" spans="1:11" ht="12.75">
      <c r="A81" s="30"/>
      <c r="B81" s="30"/>
      <c r="C81" s="31"/>
      <c r="D81" s="32"/>
      <c r="E81" s="32"/>
      <c r="F81" s="33"/>
      <c r="G81" s="34"/>
      <c r="H81" s="35"/>
      <c r="I81" s="36"/>
      <c r="J81" s="36"/>
      <c r="K81" s="34"/>
    </row>
    <row r="82" spans="1:11" ht="12.75">
      <c r="A82" s="22"/>
      <c r="B82" s="22"/>
      <c r="C82" s="23"/>
      <c r="D82" s="24"/>
      <c r="E82" s="24"/>
      <c r="F82" s="26"/>
      <c r="G82" s="27"/>
      <c r="H82" s="28"/>
      <c r="I82" s="29"/>
      <c r="J82" s="29"/>
      <c r="K82" s="27"/>
    </row>
    <row r="83" spans="1:11" ht="12.75">
      <c r="A83" s="30"/>
      <c r="B83" s="30"/>
      <c r="C83" s="31"/>
      <c r="D83" s="32"/>
      <c r="E83" s="32"/>
      <c r="F83" s="33"/>
      <c r="G83" s="34"/>
      <c r="H83" s="35"/>
      <c r="I83" s="36"/>
      <c r="J83" s="36"/>
      <c r="K83" s="34"/>
    </row>
    <row r="84" spans="1:11" ht="12.75">
      <c r="A84" s="22"/>
      <c r="B84" s="22"/>
      <c r="C84" s="23"/>
      <c r="D84" s="24"/>
      <c r="E84" s="24"/>
      <c r="F84" s="26"/>
      <c r="G84" s="27"/>
      <c r="H84" s="28"/>
      <c r="I84" s="29"/>
      <c r="J84" s="29"/>
      <c r="K84" s="27"/>
    </row>
    <row r="85" spans="1:11" ht="12.75">
      <c r="A85" s="30"/>
      <c r="B85" s="30"/>
      <c r="C85" s="31"/>
      <c r="D85" s="32"/>
      <c r="E85" s="32"/>
      <c r="F85" s="33"/>
      <c r="G85" s="34"/>
      <c r="H85" s="35"/>
      <c r="I85" s="36"/>
      <c r="J85" s="36"/>
      <c r="K85" s="34"/>
    </row>
    <row r="86" spans="1:11" ht="12.75">
      <c r="A86" s="22"/>
      <c r="B86" s="22"/>
      <c r="C86" s="23"/>
      <c r="D86" s="24"/>
      <c r="E86" s="24"/>
      <c r="F86" s="26"/>
      <c r="G86" s="27"/>
      <c r="H86" s="28"/>
      <c r="I86" s="29"/>
      <c r="J86" s="29"/>
      <c r="K86" s="27"/>
    </row>
    <row r="87" spans="1:11" ht="12.75">
      <c r="A87" s="30"/>
      <c r="B87" s="30"/>
      <c r="C87" s="31"/>
      <c r="D87" s="32"/>
      <c r="E87" s="32"/>
      <c r="F87" s="33"/>
      <c r="G87" s="34"/>
      <c r="H87" s="35"/>
      <c r="I87" s="36"/>
      <c r="J87" s="36"/>
      <c r="K87" s="34"/>
    </row>
    <row r="88" spans="1:11" ht="12.75">
      <c r="A88" s="22"/>
      <c r="B88" s="22"/>
      <c r="C88" s="23"/>
      <c r="D88" s="24"/>
      <c r="E88" s="24"/>
      <c r="F88" s="26"/>
      <c r="G88" s="27"/>
      <c r="H88" s="28"/>
      <c r="I88" s="29"/>
      <c r="J88" s="29"/>
      <c r="K88" s="27"/>
    </row>
    <row r="89" spans="1:11" ht="12.75">
      <c r="A89" s="30"/>
      <c r="B89" s="30"/>
      <c r="C89" s="31"/>
      <c r="D89" s="32"/>
      <c r="E89" s="32"/>
      <c r="F89" s="33"/>
      <c r="G89" s="34"/>
      <c r="H89" s="35"/>
      <c r="I89" s="36"/>
      <c r="J89" s="36"/>
      <c r="K89" s="34"/>
    </row>
    <row r="90" spans="1:11" ht="12.75">
      <c r="A90" s="22"/>
      <c r="B90" s="22"/>
      <c r="C90" s="23"/>
      <c r="D90" s="24"/>
      <c r="E90" s="24"/>
      <c r="F90" s="26"/>
      <c r="G90" s="27"/>
      <c r="H90" s="28"/>
      <c r="I90" s="29"/>
      <c r="J90" s="29"/>
      <c r="K90" s="27"/>
    </row>
    <row r="91" spans="1:11" ht="12.75">
      <c r="A91" s="30"/>
      <c r="B91" s="30"/>
      <c r="C91" s="31"/>
      <c r="D91" s="32"/>
      <c r="E91" s="32"/>
      <c r="F91" s="33"/>
      <c r="G91" s="34"/>
      <c r="H91" s="35"/>
      <c r="I91" s="36"/>
      <c r="J91" s="36"/>
      <c r="K91" s="34"/>
    </row>
    <row r="92" spans="1:11" ht="12.75">
      <c r="A92" s="22"/>
      <c r="B92" s="22"/>
      <c r="C92" s="23"/>
      <c r="D92" s="24"/>
      <c r="E92" s="24"/>
      <c r="F92" s="26"/>
      <c r="G92" s="27"/>
      <c r="H92" s="28"/>
      <c r="I92" s="29"/>
      <c r="J92" s="29"/>
      <c r="K92" s="27"/>
    </row>
    <row r="93" spans="1:11" ht="12.75">
      <c r="A93" s="30"/>
      <c r="B93" s="30"/>
      <c r="C93" s="31"/>
      <c r="D93" s="32"/>
      <c r="E93" s="32"/>
      <c r="F93" s="33"/>
      <c r="G93" s="34"/>
      <c r="H93" s="35"/>
      <c r="I93" s="36"/>
      <c r="J93" s="36"/>
      <c r="K93" s="34"/>
    </row>
    <row r="94" spans="1:11" ht="12.75">
      <c r="A94" s="22"/>
      <c r="B94" s="22"/>
      <c r="C94" s="23"/>
      <c r="D94" s="24"/>
      <c r="E94" s="24"/>
      <c r="F94" s="26"/>
      <c r="G94" s="27"/>
      <c r="H94" s="28"/>
      <c r="I94" s="29"/>
      <c r="J94" s="29"/>
      <c r="K94" s="27"/>
    </row>
    <row r="95" spans="1:11" ht="12.75">
      <c r="A95" s="30"/>
      <c r="B95" s="30"/>
      <c r="C95" s="31"/>
      <c r="D95" s="32"/>
      <c r="E95" s="32"/>
      <c r="F95" s="33"/>
      <c r="G95" s="34"/>
      <c r="H95" s="35"/>
      <c r="I95" s="36"/>
      <c r="J95" s="36"/>
      <c r="K95" s="34"/>
    </row>
    <row r="96" spans="1:11" ht="12.75">
      <c r="A96" s="22"/>
      <c r="B96" s="22"/>
      <c r="C96" s="23"/>
      <c r="D96" s="24"/>
      <c r="E96" s="24"/>
      <c r="F96" s="26"/>
      <c r="G96" s="27"/>
      <c r="H96" s="28"/>
      <c r="I96" s="29"/>
      <c r="J96" s="29"/>
      <c r="K96" s="27"/>
    </row>
    <row r="97" spans="1:11" ht="12.75">
      <c r="A97" s="30"/>
      <c r="B97" s="30"/>
      <c r="C97" s="31"/>
      <c r="D97" s="32"/>
      <c r="E97" s="32"/>
      <c r="F97" s="33"/>
      <c r="G97" s="34"/>
      <c r="H97" s="35"/>
      <c r="I97" s="36"/>
      <c r="J97" s="36"/>
      <c r="K97" s="34"/>
    </row>
    <row r="98" spans="1:11" ht="12.75">
      <c r="A98" s="22"/>
      <c r="B98" s="22"/>
      <c r="C98" s="23"/>
      <c r="D98" s="24"/>
      <c r="E98" s="24"/>
      <c r="F98" s="26"/>
      <c r="G98" s="27"/>
      <c r="H98" s="28"/>
      <c r="I98" s="29"/>
      <c r="J98" s="29"/>
      <c r="K98" s="27"/>
    </row>
    <row r="99" spans="1:11" ht="12.75">
      <c r="A99" s="30"/>
      <c r="B99" s="30"/>
      <c r="C99" s="31"/>
      <c r="D99" s="32"/>
      <c r="E99" s="32"/>
      <c r="F99" s="33"/>
      <c r="G99" s="34"/>
      <c r="H99" s="35"/>
      <c r="I99" s="36"/>
      <c r="J99" s="36"/>
      <c r="K99" s="34"/>
    </row>
    <row r="100" spans="1:11" ht="12.75">
      <c r="A100" s="22"/>
      <c r="B100" s="22"/>
      <c r="C100" s="23"/>
      <c r="D100" s="24"/>
      <c r="E100" s="24"/>
      <c r="F100" s="26"/>
      <c r="G100" s="27"/>
      <c r="H100" s="28"/>
      <c r="I100" s="29"/>
      <c r="J100" s="29"/>
      <c r="K100" s="27"/>
    </row>
    <row r="101" spans="1:11" ht="12.75">
      <c r="A101" s="30"/>
      <c r="B101" s="30"/>
      <c r="C101" s="31"/>
      <c r="D101" s="32"/>
      <c r="E101" s="32"/>
      <c r="F101" s="33"/>
      <c r="G101" s="34"/>
      <c r="H101" s="35"/>
      <c r="I101" s="36"/>
      <c r="J101" s="36"/>
      <c r="K101" s="34"/>
    </row>
    <row r="102" spans="1:11" ht="12.75">
      <c r="A102" s="22"/>
      <c r="B102" s="22"/>
      <c r="C102" s="23"/>
      <c r="D102" s="24"/>
      <c r="E102" s="24"/>
      <c r="F102" s="26"/>
      <c r="G102" s="27"/>
      <c r="H102" s="28"/>
      <c r="I102" s="29"/>
      <c r="J102" s="29"/>
      <c r="K102" s="27"/>
    </row>
    <row r="103" spans="1:11" ht="12.75">
      <c r="A103" s="30"/>
      <c r="B103" s="30"/>
      <c r="C103" s="31"/>
      <c r="D103" s="32"/>
      <c r="E103" s="32"/>
      <c r="F103" s="33"/>
      <c r="G103" s="34"/>
      <c r="H103" s="35"/>
      <c r="I103" s="36"/>
      <c r="J103" s="36"/>
      <c r="K103" s="34"/>
    </row>
    <row r="104" spans="1:11" ht="12.75">
      <c r="A104" s="22"/>
      <c r="B104" s="22"/>
      <c r="C104" s="23"/>
      <c r="D104" s="24"/>
      <c r="E104" s="24"/>
      <c r="F104" s="26"/>
      <c r="G104" s="27"/>
      <c r="H104" s="28"/>
      <c r="I104" s="29"/>
      <c r="J104" s="29"/>
      <c r="K104" s="27"/>
    </row>
    <row r="105" spans="1:11" ht="12.75">
      <c r="A105" s="30"/>
      <c r="B105" s="30"/>
      <c r="C105" s="31"/>
      <c r="D105" s="32"/>
      <c r="E105" s="32"/>
      <c r="F105" s="33"/>
      <c r="G105" s="34"/>
      <c r="H105" s="35"/>
      <c r="I105" s="36"/>
      <c r="J105" s="36"/>
      <c r="K105" s="34"/>
    </row>
    <row r="106" spans="1:11" ht="12.75">
      <c r="A106" s="22"/>
      <c r="B106" s="22"/>
      <c r="C106" s="23"/>
      <c r="D106" s="24"/>
      <c r="E106" s="24"/>
      <c r="F106" s="26"/>
      <c r="G106" s="27"/>
      <c r="H106" s="28"/>
      <c r="I106" s="29"/>
      <c r="J106" s="29"/>
      <c r="K106" s="27"/>
    </row>
    <row r="107" spans="1:11" ht="12.75">
      <c r="A107" s="30"/>
      <c r="B107" s="30"/>
      <c r="C107" s="31"/>
      <c r="D107" s="32"/>
      <c r="E107" s="32"/>
      <c r="F107" s="33"/>
      <c r="G107" s="34"/>
      <c r="H107" s="35"/>
      <c r="I107" s="36"/>
      <c r="J107" s="36"/>
      <c r="K107" s="34"/>
    </row>
    <row r="108" spans="1:11" ht="12.75">
      <c r="A108" s="22"/>
      <c r="B108" s="22"/>
      <c r="C108" s="23"/>
      <c r="D108" s="24"/>
      <c r="E108" s="24"/>
      <c r="F108" s="26"/>
      <c r="G108" s="27"/>
      <c r="H108" s="28"/>
      <c r="I108" s="29"/>
      <c r="J108" s="29"/>
      <c r="K108" s="27"/>
    </row>
    <row r="109" spans="1:11" ht="12.75">
      <c r="A109" s="30"/>
      <c r="B109" s="30"/>
      <c r="C109" s="31"/>
      <c r="D109" s="32"/>
      <c r="E109" s="32"/>
      <c r="F109" s="33"/>
      <c r="G109" s="34"/>
      <c r="H109" s="35"/>
      <c r="I109" s="36"/>
      <c r="J109" s="36"/>
      <c r="K109" s="34"/>
    </row>
    <row r="110" spans="1:11" ht="12.75">
      <c r="A110" s="22"/>
      <c r="B110" s="22"/>
      <c r="C110" s="23"/>
      <c r="D110" s="24"/>
      <c r="E110" s="24"/>
      <c r="F110" s="26"/>
      <c r="G110" s="27"/>
      <c r="H110" s="28"/>
      <c r="I110" s="29"/>
      <c r="J110" s="29"/>
      <c r="K110" s="27"/>
    </row>
    <row r="111" spans="1:11" ht="12.75">
      <c r="A111" s="30"/>
      <c r="B111" s="30"/>
      <c r="C111" s="31"/>
      <c r="D111" s="32"/>
      <c r="E111" s="32"/>
      <c r="F111" s="33"/>
      <c r="G111" s="34"/>
      <c r="H111" s="35"/>
      <c r="I111" s="36"/>
      <c r="J111" s="36"/>
      <c r="K111" s="34"/>
    </row>
    <row r="112" spans="1:11" ht="12.75">
      <c r="A112" s="22"/>
      <c r="B112" s="22"/>
      <c r="C112" s="23"/>
      <c r="D112" s="24"/>
      <c r="E112" s="24"/>
      <c r="F112" s="26"/>
      <c r="G112" s="27"/>
      <c r="H112" s="28"/>
      <c r="I112" s="29"/>
      <c r="J112" s="29"/>
      <c r="K112" s="27"/>
    </row>
    <row r="113" spans="1:11" ht="12.75">
      <c r="A113" s="30"/>
      <c r="B113" s="30"/>
      <c r="C113" s="31"/>
      <c r="D113" s="32"/>
      <c r="E113" s="32"/>
      <c r="F113" s="33"/>
      <c r="G113" s="34"/>
      <c r="H113" s="35"/>
      <c r="I113" s="36"/>
      <c r="J113" s="36"/>
      <c r="K113" s="34"/>
    </row>
    <row r="114" spans="1:11" ht="12.75">
      <c r="A114" s="22"/>
      <c r="B114" s="22"/>
      <c r="C114" s="23"/>
      <c r="D114" s="24"/>
      <c r="E114" s="24"/>
      <c r="F114" s="26"/>
      <c r="G114" s="27"/>
      <c r="H114" s="28"/>
      <c r="I114" s="29"/>
      <c r="J114" s="29"/>
      <c r="K114" s="27"/>
    </row>
    <row r="115" spans="1:11" ht="12.75">
      <c r="A115" s="30"/>
      <c r="B115" s="30"/>
      <c r="C115" s="31"/>
      <c r="D115" s="32"/>
      <c r="E115" s="32"/>
      <c r="F115" s="33"/>
      <c r="G115" s="34"/>
      <c r="H115" s="35"/>
      <c r="I115" s="36"/>
      <c r="J115" s="36"/>
      <c r="K115" s="34"/>
    </row>
    <row r="116" spans="1:11" ht="12.75">
      <c r="A116" s="22"/>
      <c r="B116" s="22"/>
      <c r="C116" s="23"/>
      <c r="D116" s="24"/>
      <c r="E116" s="24"/>
      <c r="F116" s="26"/>
      <c r="G116" s="27"/>
      <c r="H116" s="28"/>
      <c r="I116" s="29"/>
      <c r="J116" s="29"/>
      <c r="K116" s="27"/>
    </row>
    <row r="117" spans="1:11" ht="12.75">
      <c r="A117" s="30"/>
      <c r="B117" s="30"/>
      <c r="C117" s="31"/>
      <c r="D117" s="32"/>
      <c r="E117" s="32"/>
      <c r="F117" s="33"/>
      <c r="G117" s="34"/>
      <c r="H117" s="35"/>
      <c r="I117" s="36"/>
      <c r="J117" s="36"/>
      <c r="K117" s="34"/>
    </row>
    <row r="118" spans="1:11" ht="12.75">
      <c r="A118" s="22"/>
      <c r="B118" s="22"/>
      <c r="C118" s="23"/>
      <c r="D118" s="24"/>
      <c r="E118" s="24"/>
      <c r="F118" s="26"/>
      <c r="G118" s="27"/>
      <c r="H118" s="28"/>
      <c r="I118" s="29"/>
      <c r="J118" s="29"/>
      <c r="K118" s="27"/>
    </row>
    <row r="119" spans="1:11" ht="12.75">
      <c r="A119" s="30"/>
      <c r="B119" s="30"/>
      <c r="C119" s="31"/>
      <c r="D119" s="32"/>
      <c r="E119" s="32"/>
      <c r="F119" s="33"/>
      <c r="G119" s="34"/>
      <c r="H119" s="35"/>
      <c r="I119" s="36"/>
      <c r="J119" s="36"/>
      <c r="K119" s="34"/>
    </row>
    <row r="120" spans="1:11" ht="12.75">
      <c r="A120" s="22"/>
      <c r="B120" s="22"/>
      <c r="C120" s="23"/>
      <c r="D120" s="24"/>
      <c r="E120" s="24"/>
      <c r="F120" s="26"/>
      <c r="G120" s="27"/>
      <c r="H120" s="28"/>
      <c r="I120" s="29"/>
      <c r="J120" s="29"/>
      <c r="K120" s="27"/>
    </row>
    <row r="121" spans="1:11" ht="12.75">
      <c r="A121" s="30"/>
      <c r="B121" s="30"/>
      <c r="C121" s="31"/>
      <c r="D121" s="32"/>
      <c r="E121" s="32"/>
      <c r="F121" s="33"/>
      <c r="G121" s="34"/>
      <c r="H121" s="35"/>
      <c r="I121" s="36"/>
      <c r="J121" s="36"/>
      <c r="K121" s="34"/>
    </row>
    <row r="122" spans="1:11" ht="12.75">
      <c r="A122" s="22"/>
      <c r="B122" s="22"/>
      <c r="C122" s="23"/>
      <c r="D122" s="24"/>
      <c r="E122" s="24"/>
      <c r="F122" s="26"/>
      <c r="G122" s="27"/>
      <c r="H122" s="28"/>
      <c r="I122" s="29"/>
      <c r="J122" s="29"/>
      <c r="K122" s="27"/>
    </row>
    <row r="123" spans="1:11" ht="12.75">
      <c r="A123" s="30"/>
      <c r="B123" s="30"/>
      <c r="C123" s="31"/>
      <c r="D123" s="32"/>
      <c r="E123" s="32"/>
      <c r="F123" s="33"/>
      <c r="G123" s="34"/>
      <c r="H123" s="35"/>
      <c r="I123" s="36"/>
      <c r="J123" s="36"/>
      <c r="K123" s="34"/>
    </row>
    <row r="124" spans="1:11" ht="12.75">
      <c r="A124" s="22"/>
      <c r="B124" s="22"/>
      <c r="C124" s="23"/>
      <c r="D124" s="24"/>
      <c r="E124" s="24"/>
      <c r="F124" s="26"/>
      <c r="G124" s="27"/>
      <c r="H124" s="28"/>
      <c r="I124" s="29"/>
      <c r="J124" s="29"/>
      <c r="K124" s="27"/>
    </row>
    <row r="125" spans="1:11" ht="12.75">
      <c r="A125" s="30"/>
      <c r="B125" s="30"/>
      <c r="C125" s="31"/>
      <c r="D125" s="32"/>
      <c r="E125" s="32"/>
      <c r="F125" s="33"/>
      <c r="G125" s="34"/>
      <c r="H125" s="35"/>
      <c r="I125" s="36"/>
      <c r="J125" s="36"/>
      <c r="K125" s="34"/>
    </row>
    <row r="126" spans="1:11" ht="12.75">
      <c r="A126" s="22"/>
      <c r="B126" s="22"/>
      <c r="C126" s="23"/>
      <c r="D126" s="24"/>
      <c r="E126" s="24"/>
      <c r="F126" s="26"/>
      <c r="G126" s="27"/>
      <c r="H126" s="28"/>
      <c r="I126" s="29"/>
      <c r="J126" s="29"/>
      <c r="K126" s="27"/>
    </row>
    <row r="127" spans="1:11" ht="12.75">
      <c r="A127" s="30"/>
      <c r="B127" s="30"/>
      <c r="C127" s="31"/>
      <c r="D127" s="32"/>
      <c r="E127" s="32"/>
      <c r="F127" s="33"/>
      <c r="G127" s="34"/>
      <c r="H127" s="35"/>
      <c r="I127" s="36"/>
      <c r="J127" s="36"/>
      <c r="K127" s="34"/>
    </row>
    <row r="128" spans="1:11" ht="12.75">
      <c r="A128" s="22"/>
      <c r="B128" s="22"/>
      <c r="C128" s="23"/>
      <c r="D128" s="24"/>
      <c r="E128" s="24"/>
      <c r="F128" s="26"/>
      <c r="G128" s="27"/>
      <c r="H128" s="28"/>
      <c r="I128" s="29"/>
      <c r="J128" s="29"/>
      <c r="K128" s="27"/>
    </row>
    <row r="129" spans="1:11" ht="12.75">
      <c r="A129" s="30"/>
      <c r="B129" s="30"/>
      <c r="C129" s="31"/>
      <c r="D129" s="32"/>
      <c r="E129" s="32"/>
      <c r="F129" s="33"/>
      <c r="G129" s="34"/>
      <c r="H129" s="35"/>
      <c r="I129" s="36"/>
      <c r="J129" s="36"/>
      <c r="K129" s="34"/>
    </row>
    <row r="130" spans="1:11" ht="12.75">
      <c r="A130" s="22"/>
      <c r="B130" s="22"/>
      <c r="C130" s="23"/>
      <c r="D130" s="24"/>
      <c r="E130" s="24"/>
      <c r="F130" s="26"/>
      <c r="G130" s="27"/>
      <c r="H130" s="28"/>
      <c r="I130" s="29"/>
      <c r="J130" s="29"/>
      <c r="K130" s="27"/>
    </row>
    <row r="131" spans="1:11" ht="12.75">
      <c r="A131" s="30"/>
      <c r="B131" s="30"/>
      <c r="C131" s="31"/>
      <c r="D131" s="32"/>
      <c r="E131" s="32"/>
      <c r="F131" s="33"/>
      <c r="G131" s="34"/>
      <c r="H131" s="35"/>
      <c r="I131" s="36"/>
      <c r="J131" s="36"/>
      <c r="K131" s="34"/>
    </row>
    <row r="132" spans="1:11" ht="12.75">
      <c r="A132" s="22"/>
      <c r="B132" s="22"/>
      <c r="C132" s="23"/>
      <c r="D132" s="24"/>
      <c r="E132" s="24"/>
      <c r="F132" s="26"/>
      <c r="G132" s="27"/>
      <c r="H132" s="28"/>
      <c r="I132" s="29"/>
      <c r="J132" s="29"/>
      <c r="K132" s="27"/>
    </row>
    <row r="133" spans="1:11" ht="12.75">
      <c r="A133" s="30"/>
      <c r="B133" s="30"/>
      <c r="C133" s="31"/>
      <c r="D133" s="32"/>
      <c r="E133" s="32"/>
      <c r="F133" s="33"/>
      <c r="G133" s="34"/>
      <c r="H133" s="35"/>
      <c r="I133" s="36"/>
      <c r="J133" s="36"/>
      <c r="K133" s="34"/>
    </row>
    <row r="134" spans="1:11" ht="12.75">
      <c r="A134" s="22"/>
      <c r="B134" s="22"/>
      <c r="C134" s="23"/>
      <c r="D134" s="24"/>
      <c r="E134" s="24"/>
      <c r="F134" s="26"/>
      <c r="G134" s="27"/>
      <c r="H134" s="28"/>
      <c r="I134" s="29"/>
      <c r="J134" s="29"/>
      <c r="K134" s="27"/>
    </row>
    <row r="135" spans="1:11" ht="12.75">
      <c r="A135" s="30"/>
      <c r="B135" s="30"/>
      <c r="C135" s="31"/>
      <c r="D135" s="32"/>
      <c r="E135" s="32"/>
      <c r="F135" s="33"/>
      <c r="G135" s="34"/>
      <c r="H135" s="35"/>
      <c r="I135" s="36"/>
      <c r="J135" s="36"/>
      <c r="K135" s="34"/>
    </row>
    <row r="136" spans="1:11" ht="12.75">
      <c r="A136" s="22"/>
      <c r="B136" s="22"/>
      <c r="C136" s="23"/>
      <c r="D136" s="24"/>
      <c r="E136" s="24"/>
      <c r="F136" s="26"/>
      <c r="G136" s="27"/>
      <c r="H136" s="28"/>
      <c r="I136" s="29"/>
      <c r="J136" s="29"/>
      <c r="K136" s="27"/>
    </row>
    <row r="137" spans="1:11" ht="12.75">
      <c r="A137" s="30"/>
      <c r="B137" s="30"/>
      <c r="C137" s="31"/>
      <c r="D137" s="32"/>
      <c r="E137" s="32"/>
      <c r="F137" s="33"/>
      <c r="G137" s="34"/>
      <c r="H137" s="35"/>
      <c r="I137" s="36"/>
      <c r="J137" s="36"/>
      <c r="K137" s="34"/>
    </row>
    <row r="138" spans="1:11" ht="12.75">
      <c r="A138" s="22"/>
      <c r="B138" s="22"/>
      <c r="C138" s="23"/>
      <c r="D138" s="24"/>
      <c r="E138" s="24"/>
      <c r="F138" s="26"/>
      <c r="G138" s="27"/>
      <c r="H138" s="28"/>
      <c r="I138" s="29"/>
      <c r="J138" s="29"/>
      <c r="K138" s="27"/>
    </row>
    <row r="139" spans="1:11" ht="12.75">
      <c r="A139" s="30"/>
      <c r="B139" s="30"/>
      <c r="C139" s="31"/>
      <c r="D139" s="32"/>
      <c r="E139" s="32"/>
      <c r="F139" s="33"/>
      <c r="G139" s="34"/>
      <c r="H139" s="35"/>
      <c r="I139" s="36"/>
      <c r="J139" s="36"/>
      <c r="K139" s="34"/>
    </row>
    <row r="140" spans="1:11" ht="12.75">
      <c r="A140" s="22"/>
      <c r="B140" s="22"/>
      <c r="C140" s="23"/>
      <c r="D140" s="24"/>
      <c r="E140" s="24"/>
      <c r="F140" s="26"/>
      <c r="G140" s="27"/>
      <c r="H140" s="28"/>
      <c r="I140" s="29"/>
      <c r="J140" s="29"/>
      <c r="K140" s="27"/>
    </row>
    <row r="141" spans="1:11" ht="12.75">
      <c r="A141" s="30"/>
      <c r="B141" s="30"/>
      <c r="C141" s="31"/>
      <c r="D141" s="32"/>
      <c r="E141" s="32"/>
      <c r="F141" s="33"/>
      <c r="G141" s="34"/>
      <c r="H141" s="35"/>
      <c r="I141" s="36"/>
      <c r="J141" s="36"/>
      <c r="K141" s="34"/>
    </row>
    <row r="142" spans="1:11" ht="12.75">
      <c r="A142" s="22"/>
      <c r="B142" s="22"/>
      <c r="C142" s="23"/>
      <c r="D142" s="24"/>
      <c r="E142" s="24"/>
      <c r="F142" s="26"/>
      <c r="G142" s="27"/>
      <c r="H142" s="28"/>
      <c r="I142" s="29"/>
      <c r="J142" s="29"/>
      <c r="K142" s="27"/>
    </row>
    <row r="143" spans="1:11" ht="12.75">
      <c r="A143" s="30"/>
      <c r="B143" s="30"/>
      <c r="C143" s="31"/>
      <c r="D143" s="32"/>
      <c r="E143" s="32"/>
      <c r="F143" s="33"/>
      <c r="G143" s="34"/>
      <c r="H143" s="35"/>
      <c r="I143" s="36"/>
      <c r="J143" s="36"/>
      <c r="K143" s="34"/>
    </row>
    <row r="144" spans="1:11" ht="12.75">
      <c r="A144" s="22"/>
      <c r="B144" s="22"/>
      <c r="C144" s="23"/>
      <c r="D144" s="24"/>
      <c r="E144" s="24"/>
      <c r="F144" s="26"/>
      <c r="G144" s="27"/>
      <c r="H144" s="28"/>
      <c r="I144" s="29"/>
      <c r="J144" s="29"/>
      <c r="K144" s="27"/>
    </row>
  </sheetData>
  <mergeCells count="6">
    <mergeCell ref="F27:G27"/>
    <mergeCell ref="H27:K27"/>
    <mergeCell ref="F1:G1"/>
    <mergeCell ref="H1:K1"/>
    <mergeCell ref="F14:G14"/>
    <mergeCell ref="H14:K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"/>
  <sheetViews>
    <sheetView workbookViewId="0" topLeftCell="A63">
      <selection activeCell="M16" sqref="M16"/>
    </sheetView>
  </sheetViews>
  <sheetFormatPr defaultColWidth="9.140625" defaultRowHeight="12.75"/>
  <cols>
    <col min="1" max="1" width="9.00390625" style="0" customWidth="1"/>
    <col min="2" max="2" width="6.28125" style="0" customWidth="1"/>
    <col min="3" max="3" width="5.7109375" style="0" customWidth="1"/>
    <col min="4" max="5" width="0" style="0" hidden="1" customWidth="1"/>
    <col min="6" max="7" width="8.8515625" style="0" customWidth="1"/>
    <col min="8" max="19" width="7.7109375" style="0" customWidth="1"/>
  </cols>
  <sheetData>
    <row r="1" spans="1:19" ht="27.75" customHeight="1">
      <c r="A1" s="1"/>
      <c r="B1" s="1"/>
      <c r="C1" s="2"/>
      <c r="D1" s="3"/>
      <c r="E1" s="4"/>
      <c r="F1" s="5" t="s">
        <v>0</v>
      </c>
      <c r="G1" s="6"/>
      <c r="H1" s="5" t="s">
        <v>1</v>
      </c>
      <c r="I1" s="7"/>
      <c r="J1" s="7"/>
      <c r="K1" s="6"/>
      <c r="L1" s="5" t="s">
        <v>17</v>
      </c>
      <c r="M1" s="7"/>
      <c r="N1" s="7"/>
      <c r="O1" s="6"/>
      <c r="P1" s="37" t="s">
        <v>18</v>
      </c>
      <c r="Q1" s="38"/>
      <c r="R1" s="38"/>
      <c r="S1" s="39"/>
    </row>
    <row r="2" spans="1:19" ht="38.25">
      <c r="A2" s="8" t="s">
        <v>2</v>
      </c>
      <c r="B2" s="8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2" t="s">
        <v>8</v>
      </c>
      <c r="H2" s="13" t="s">
        <v>9</v>
      </c>
      <c r="I2" s="14" t="s">
        <v>10</v>
      </c>
      <c r="J2" s="14" t="s">
        <v>11</v>
      </c>
      <c r="K2" s="15" t="s">
        <v>12</v>
      </c>
      <c r="L2" s="13" t="s">
        <v>9</v>
      </c>
      <c r="M2" s="14" t="s">
        <v>10</v>
      </c>
      <c r="N2" s="14" t="s">
        <v>11</v>
      </c>
      <c r="O2" s="15" t="s">
        <v>12</v>
      </c>
      <c r="P2" s="13" t="s">
        <v>9</v>
      </c>
      <c r="Q2" s="14" t="s">
        <v>10</v>
      </c>
      <c r="R2" s="14" t="s">
        <v>11</v>
      </c>
      <c r="S2" s="15" t="s">
        <v>12</v>
      </c>
    </row>
    <row r="3" spans="1:19" ht="12.75">
      <c r="A3" s="16"/>
      <c r="B3" s="16"/>
      <c r="C3" s="17"/>
      <c r="D3" s="18"/>
      <c r="E3" s="18"/>
      <c r="F3" s="19"/>
      <c r="G3" s="20"/>
      <c r="H3" s="19"/>
      <c r="I3" s="21"/>
      <c r="J3" s="21"/>
      <c r="K3" s="20"/>
      <c r="L3" s="19"/>
      <c r="M3" s="21"/>
      <c r="N3" s="21"/>
      <c r="O3" s="20"/>
      <c r="P3" s="19"/>
      <c r="Q3" s="21"/>
      <c r="R3" s="21"/>
      <c r="S3" s="20"/>
    </row>
    <row r="4" spans="1:19" ht="12.75">
      <c r="A4" s="22">
        <v>1000</v>
      </c>
      <c r="B4" s="22">
        <v>220</v>
      </c>
      <c r="C4" s="23">
        <v>272</v>
      </c>
      <c r="D4" s="24">
        <f aca="true" t="shared" si="0" ref="D4:D35">B4/A4*100</f>
        <v>22</v>
      </c>
      <c r="E4" s="25">
        <f aca="true" t="shared" si="1" ref="E4:E35">C4/A4*100</f>
        <v>27.200000000000003</v>
      </c>
      <c r="F4" s="26">
        <f aca="true" t="shared" si="2" ref="F4:F35">B4*70%</f>
        <v>154</v>
      </c>
      <c r="G4" s="27">
        <f aca="true" t="shared" si="3" ref="G4:G35">C4*70%</f>
        <v>190.39999999999998</v>
      </c>
      <c r="H4" s="28">
        <f>B4*(0.7-0.04)</f>
        <v>145.2</v>
      </c>
      <c r="I4" s="29">
        <f>C4*(0.7-0.04)</f>
        <v>179.51999999999998</v>
      </c>
      <c r="J4" s="29">
        <f>B4*(0.7-0.1)</f>
        <v>132</v>
      </c>
      <c r="K4" s="27">
        <f>C4*(0.7-0.1)</f>
        <v>163.2</v>
      </c>
      <c r="L4" s="28">
        <f>B4*1.25*(70%*0.73-27%*0.3)</f>
        <v>118.25</v>
      </c>
      <c r="M4" s="29">
        <f>C4*1.25*(70%*0.73-27%*0.3)</f>
        <v>146.2</v>
      </c>
      <c r="N4" s="29">
        <f aca="true" t="shared" si="4" ref="N4:N35">B4*1.25*(70%*0.7-30%*0.3)</f>
        <v>109.99999999999997</v>
      </c>
      <c r="O4" s="27">
        <f aca="true" t="shared" si="5" ref="O4:O35">C4*1.25*(70%*0.7-30%*0.3)</f>
        <v>135.99999999999997</v>
      </c>
      <c r="P4" s="28">
        <f>B4*(70%-27%)</f>
        <v>94.59999999999998</v>
      </c>
      <c r="Q4" s="29">
        <f>C4*(70%-27%)</f>
        <v>116.95999999999998</v>
      </c>
      <c r="R4" s="29">
        <f aca="true" t="shared" si="6" ref="R4:R35">B4*(70%-30%)</f>
        <v>87.99999999999999</v>
      </c>
      <c r="S4" s="27">
        <f aca="true" t="shared" si="7" ref="S4:S35">C4*(70%-30%)</f>
        <v>108.8</v>
      </c>
    </row>
    <row r="5" spans="1:19" s="40" customFormat="1" ht="12.75">
      <c r="A5" s="30">
        <v>1100</v>
      </c>
      <c r="B5" s="30">
        <v>242</v>
      </c>
      <c r="C5" s="31">
        <v>299</v>
      </c>
      <c r="D5" s="32">
        <f t="shared" si="0"/>
        <v>22</v>
      </c>
      <c r="E5" s="32">
        <f t="shared" si="1"/>
        <v>27.18181818181818</v>
      </c>
      <c r="F5" s="33">
        <f t="shared" si="2"/>
        <v>169.39999999999998</v>
      </c>
      <c r="G5" s="34">
        <f t="shared" si="3"/>
        <v>209.29999999999998</v>
      </c>
      <c r="H5" s="35">
        <f aca="true" t="shared" si="8" ref="H5:H68">B5*(0.7-0.04)</f>
        <v>159.71999999999997</v>
      </c>
      <c r="I5" s="36">
        <f aca="true" t="shared" si="9" ref="I5:I68">C5*(0.7-0.04)</f>
        <v>197.33999999999997</v>
      </c>
      <c r="J5" s="36">
        <f aca="true" t="shared" si="10" ref="J5:J68">B5*(0.7-0.1)</f>
        <v>145.2</v>
      </c>
      <c r="K5" s="34">
        <f aca="true" t="shared" si="11" ref="K5:K68">C5*(0.7-0.1)</f>
        <v>179.4</v>
      </c>
      <c r="L5" s="35">
        <f aca="true" t="shared" si="12" ref="L5:L68">B5*1.25*(70%*0.73-27%*0.3)</f>
        <v>130.075</v>
      </c>
      <c r="M5" s="36">
        <f aca="true" t="shared" si="13" ref="M5:M68">C5*1.25*(70%*0.73-27%*0.3)</f>
        <v>160.7125</v>
      </c>
      <c r="N5" s="36">
        <f t="shared" si="4"/>
        <v>120.99999999999997</v>
      </c>
      <c r="O5" s="34">
        <f t="shared" si="5"/>
        <v>149.49999999999997</v>
      </c>
      <c r="P5" s="35">
        <f aca="true" t="shared" si="14" ref="P5:P68">B5*(70%-27%)</f>
        <v>104.05999999999999</v>
      </c>
      <c r="Q5" s="36">
        <f aca="true" t="shared" si="15" ref="Q5:Q68">C5*(70%-27%)</f>
        <v>128.57</v>
      </c>
      <c r="R5" s="36">
        <f t="shared" si="6"/>
        <v>96.8</v>
      </c>
      <c r="S5" s="34">
        <f t="shared" si="7"/>
        <v>119.6</v>
      </c>
    </row>
    <row r="6" spans="1:19" ht="12.75">
      <c r="A6" s="22">
        <v>1200</v>
      </c>
      <c r="B6" s="22">
        <v>264</v>
      </c>
      <c r="C6" s="23">
        <v>326</v>
      </c>
      <c r="D6" s="24">
        <f t="shared" si="0"/>
        <v>22</v>
      </c>
      <c r="E6" s="24">
        <f t="shared" si="1"/>
        <v>27.166666666666668</v>
      </c>
      <c r="F6" s="26">
        <f t="shared" si="2"/>
        <v>184.79999999999998</v>
      </c>
      <c r="G6" s="27">
        <f t="shared" si="3"/>
        <v>228.2</v>
      </c>
      <c r="H6" s="28">
        <f t="shared" si="8"/>
        <v>174.23999999999998</v>
      </c>
      <c r="I6" s="29">
        <f t="shared" si="9"/>
        <v>215.15999999999997</v>
      </c>
      <c r="J6" s="29">
        <f t="shared" si="10"/>
        <v>158.4</v>
      </c>
      <c r="K6" s="27">
        <f t="shared" si="11"/>
        <v>195.6</v>
      </c>
      <c r="L6" s="28">
        <f t="shared" si="12"/>
        <v>141.9</v>
      </c>
      <c r="M6" s="29">
        <f t="shared" si="13"/>
        <v>175.225</v>
      </c>
      <c r="N6" s="29">
        <f t="shared" si="4"/>
        <v>131.99999999999997</v>
      </c>
      <c r="O6" s="27">
        <f t="shared" si="5"/>
        <v>162.99999999999997</v>
      </c>
      <c r="P6" s="28">
        <f t="shared" si="14"/>
        <v>113.51999999999998</v>
      </c>
      <c r="Q6" s="29">
        <f t="shared" si="15"/>
        <v>140.17999999999998</v>
      </c>
      <c r="R6" s="29">
        <f t="shared" si="6"/>
        <v>105.6</v>
      </c>
      <c r="S6" s="27">
        <f t="shared" si="7"/>
        <v>130.39999999999998</v>
      </c>
    </row>
    <row r="7" spans="1:19" s="40" customFormat="1" ht="12.75">
      <c r="A7" s="30">
        <v>1300</v>
      </c>
      <c r="B7" s="30">
        <v>285</v>
      </c>
      <c r="C7" s="31">
        <v>352</v>
      </c>
      <c r="D7" s="32">
        <f t="shared" si="0"/>
        <v>21.923076923076923</v>
      </c>
      <c r="E7" s="32">
        <f t="shared" si="1"/>
        <v>27.076923076923077</v>
      </c>
      <c r="F7" s="33">
        <f t="shared" si="2"/>
        <v>199.5</v>
      </c>
      <c r="G7" s="34">
        <f t="shared" si="3"/>
        <v>246.39999999999998</v>
      </c>
      <c r="H7" s="35">
        <f t="shared" si="8"/>
        <v>188.09999999999997</v>
      </c>
      <c r="I7" s="36">
        <f t="shared" si="9"/>
        <v>232.31999999999996</v>
      </c>
      <c r="J7" s="36">
        <f t="shared" si="10"/>
        <v>171</v>
      </c>
      <c r="K7" s="34">
        <f t="shared" si="11"/>
        <v>211.2</v>
      </c>
      <c r="L7" s="35">
        <f t="shared" si="12"/>
        <v>153.1875</v>
      </c>
      <c r="M7" s="36">
        <f t="shared" si="13"/>
        <v>189.2</v>
      </c>
      <c r="N7" s="36">
        <f t="shared" si="4"/>
        <v>142.49999999999997</v>
      </c>
      <c r="O7" s="34">
        <f t="shared" si="5"/>
        <v>175.99999999999997</v>
      </c>
      <c r="P7" s="35">
        <f t="shared" si="14"/>
        <v>122.54999999999998</v>
      </c>
      <c r="Q7" s="36">
        <f t="shared" si="15"/>
        <v>151.35999999999999</v>
      </c>
      <c r="R7" s="36">
        <f t="shared" si="6"/>
        <v>113.99999999999999</v>
      </c>
      <c r="S7" s="34">
        <f t="shared" si="7"/>
        <v>140.79999999999998</v>
      </c>
    </row>
    <row r="8" spans="1:19" ht="12.75">
      <c r="A8" s="22">
        <v>1400</v>
      </c>
      <c r="B8" s="22">
        <v>307</v>
      </c>
      <c r="C8" s="23">
        <v>379</v>
      </c>
      <c r="D8" s="24">
        <f t="shared" si="0"/>
        <v>21.928571428571427</v>
      </c>
      <c r="E8" s="24">
        <f t="shared" si="1"/>
        <v>27.071428571428573</v>
      </c>
      <c r="F8" s="26">
        <f t="shared" si="2"/>
        <v>214.89999999999998</v>
      </c>
      <c r="G8" s="27">
        <f t="shared" si="3"/>
        <v>265.3</v>
      </c>
      <c r="H8" s="28">
        <f t="shared" si="8"/>
        <v>202.61999999999998</v>
      </c>
      <c r="I8" s="29">
        <f t="shared" si="9"/>
        <v>250.13999999999996</v>
      </c>
      <c r="J8" s="29">
        <f t="shared" si="10"/>
        <v>184.2</v>
      </c>
      <c r="K8" s="27">
        <f t="shared" si="11"/>
        <v>227.4</v>
      </c>
      <c r="L8" s="28">
        <f t="shared" si="12"/>
        <v>165.0125</v>
      </c>
      <c r="M8" s="29">
        <f t="shared" si="13"/>
        <v>203.7125</v>
      </c>
      <c r="N8" s="29">
        <f t="shared" si="4"/>
        <v>153.49999999999997</v>
      </c>
      <c r="O8" s="27">
        <f t="shared" si="5"/>
        <v>189.49999999999997</v>
      </c>
      <c r="P8" s="28">
        <f t="shared" si="14"/>
        <v>132.01</v>
      </c>
      <c r="Q8" s="29">
        <f t="shared" si="15"/>
        <v>162.96999999999997</v>
      </c>
      <c r="R8" s="29">
        <f t="shared" si="6"/>
        <v>122.79999999999998</v>
      </c>
      <c r="S8" s="27">
        <f t="shared" si="7"/>
        <v>151.6</v>
      </c>
    </row>
    <row r="9" spans="1:19" s="40" customFormat="1" ht="12.75">
      <c r="A9" s="30">
        <v>1500</v>
      </c>
      <c r="B9" s="30">
        <v>327</v>
      </c>
      <c r="C9" s="31">
        <v>404</v>
      </c>
      <c r="D9" s="32">
        <f t="shared" si="0"/>
        <v>21.8</v>
      </c>
      <c r="E9" s="32">
        <f t="shared" si="1"/>
        <v>26.93333333333333</v>
      </c>
      <c r="F9" s="33">
        <f t="shared" si="2"/>
        <v>228.89999999999998</v>
      </c>
      <c r="G9" s="34">
        <f t="shared" si="3"/>
        <v>282.79999999999995</v>
      </c>
      <c r="H9" s="35">
        <f t="shared" si="8"/>
        <v>215.81999999999996</v>
      </c>
      <c r="I9" s="36">
        <f t="shared" si="9"/>
        <v>266.64</v>
      </c>
      <c r="J9" s="36">
        <f t="shared" si="10"/>
        <v>196.2</v>
      </c>
      <c r="K9" s="34">
        <f t="shared" si="11"/>
        <v>242.39999999999998</v>
      </c>
      <c r="L9" s="35">
        <f t="shared" si="12"/>
        <v>175.7625</v>
      </c>
      <c r="M9" s="36">
        <f t="shared" si="13"/>
        <v>217.15</v>
      </c>
      <c r="N9" s="36">
        <f t="shared" si="4"/>
        <v>163.49999999999997</v>
      </c>
      <c r="O9" s="34">
        <f t="shared" si="5"/>
        <v>201.99999999999994</v>
      </c>
      <c r="P9" s="35">
        <f t="shared" si="14"/>
        <v>140.60999999999999</v>
      </c>
      <c r="Q9" s="36">
        <f t="shared" si="15"/>
        <v>173.71999999999997</v>
      </c>
      <c r="R9" s="36">
        <f t="shared" si="6"/>
        <v>130.79999999999998</v>
      </c>
      <c r="S9" s="34">
        <f t="shared" si="7"/>
        <v>161.6</v>
      </c>
    </row>
    <row r="10" spans="1:19" ht="12.75">
      <c r="A10" s="22">
        <v>1600</v>
      </c>
      <c r="B10" s="22">
        <v>347</v>
      </c>
      <c r="C10" s="23">
        <v>428</v>
      </c>
      <c r="D10" s="24">
        <f t="shared" si="0"/>
        <v>21.6875</v>
      </c>
      <c r="E10" s="24">
        <f t="shared" si="1"/>
        <v>26.75</v>
      </c>
      <c r="F10" s="26">
        <f t="shared" si="2"/>
        <v>242.89999999999998</v>
      </c>
      <c r="G10" s="27">
        <f t="shared" si="3"/>
        <v>299.59999999999997</v>
      </c>
      <c r="H10" s="28">
        <f t="shared" si="8"/>
        <v>229.01999999999998</v>
      </c>
      <c r="I10" s="29">
        <f t="shared" si="9"/>
        <v>282.47999999999996</v>
      </c>
      <c r="J10" s="29">
        <f t="shared" si="10"/>
        <v>208.2</v>
      </c>
      <c r="K10" s="27">
        <f t="shared" si="11"/>
        <v>256.8</v>
      </c>
      <c r="L10" s="28">
        <f t="shared" si="12"/>
        <v>186.5125</v>
      </c>
      <c r="M10" s="29">
        <f t="shared" si="13"/>
        <v>230.04999999999998</v>
      </c>
      <c r="N10" s="29">
        <f t="shared" si="4"/>
        <v>173.49999999999997</v>
      </c>
      <c r="O10" s="27">
        <f t="shared" si="5"/>
        <v>213.99999999999994</v>
      </c>
      <c r="P10" s="28">
        <f t="shared" si="14"/>
        <v>149.20999999999998</v>
      </c>
      <c r="Q10" s="29">
        <f t="shared" si="15"/>
        <v>184.03999999999996</v>
      </c>
      <c r="R10" s="29">
        <f t="shared" si="6"/>
        <v>138.79999999999998</v>
      </c>
      <c r="S10" s="27">
        <f t="shared" si="7"/>
        <v>171.2</v>
      </c>
    </row>
    <row r="11" spans="1:19" s="40" customFormat="1" ht="12.75">
      <c r="A11" s="30">
        <v>1700</v>
      </c>
      <c r="B11" s="30">
        <v>367</v>
      </c>
      <c r="C11" s="31">
        <v>453</v>
      </c>
      <c r="D11" s="32">
        <f t="shared" si="0"/>
        <v>21.58823529411765</v>
      </c>
      <c r="E11" s="32">
        <f t="shared" si="1"/>
        <v>26.647058823529413</v>
      </c>
      <c r="F11" s="33">
        <f t="shared" si="2"/>
        <v>256.9</v>
      </c>
      <c r="G11" s="34">
        <f t="shared" si="3"/>
        <v>317.09999999999997</v>
      </c>
      <c r="H11" s="35">
        <f t="shared" si="8"/>
        <v>242.21999999999997</v>
      </c>
      <c r="I11" s="36">
        <f t="shared" si="9"/>
        <v>298.97999999999996</v>
      </c>
      <c r="J11" s="36">
        <f t="shared" si="10"/>
        <v>220.2</v>
      </c>
      <c r="K11" s="34">
        <f t="shared" si="11"/>
        <v>271.8</v>
      </c>
      <c r="L11" s="35">
        <f t="shared" si="12"/>
        <v>197.2625</v>
      </c>
      <c r="M11" s="36">
        <f t="shared" si="13"/>
        <v>243.48749999999998</v>
      </c>
      <c r="N11" s="36">
        <f t="shared" si="4"/>
        <v>183.49999999999997</v>
      </c>
      <c r="O11" s="34">
        <f t="shared" si="5"/>
        <v>226.49999999999994</v>
      </c>
      <c r="P11" s="35">
        <f t="shared" si="14"/>
        <v>157.80999999999997</v>
      </c>
      <c r="Q11" s="36">
        <f t="shared" si="15"/>
        <v>194.78999999999996</v>
      </c>
      <c r="R11" s="36">
        <f t="shared" si="6"/>
        <v>146.79999999999998</v>
      </c>
      <c r="S11" s="34">
        <f t="shared" si="7"/>
        <v>181.2</v>
      </c>
    </row>
    <row r="12" spans="1:19" ht="12.75">
      <c r="A12" s="22">
        <v>1800</v>
      </c>
      <c r="B12" s="22">
        <v>387</v>
      </c>
      <c r="C12" s="23">
        <v>478</v>
      </c>
      <c r="D12" s="24">
        <f t="shared" si="0"/>
        <v>21.5</v>
      </c>
      <c r="E12" s="24">
        <f t="shared" si="1"/>
        <v>26.555555555555554</v>
      </c>
      <c r="F12" s="26">
        <f t="shared" si="2"/>
        <v>270.9</v>
      </c>
      <c r="G12" s="27">
        <f t="shared" si="3"/>
        <v>334.59999999999997</v>
      </c>
      <c r="H12" s="28">
        <f t="shared" si="8"/>
        <v>255.41999999999996</v>
      </c>
      <c r="I12" s="29">
        <f t="shared" si="9"/>
        <v>315.47999999999996</v>
      </c>
      <c r="J12" s="29">
        <f t="shared" si="10"/>
        <v>232.2</v>
      </c>
      <c r="K12" s="27">
        <f t="shared" si="11"/>
        <v>286.8</v>
      </c>
      <c r="L12" s="28">
        <f t="shared" si="12"/>
        <v>208.0125</v>
      </c>
      <c r="M12" s="29">
        <f t="shared" si="13"/>
        <v>256.925</v>
      </c>
      <c r="N12" s="29">
        <f t="shared" si="4"/>
        <v>193.49999999999994</v>
      </c>
      <c r="O12" s="27">
        <f t="shared" si="5"/>
        <v>238.99999999999994</v>
      </c>
      <c r="P12" s="28">
        <f t="shared" si="14"/>
        <v>166.40999999999997</v>
      </c>
      <c r="Q12" s="29">
        <f t="shared" si="15"/>
        <v>205.53999999999996</v>
      </c>
      <c r="R12" s="29">
        <f t="shared" si="6"/>
        <v>154.79999999999998</v>
      </c>
      <c r="S12" s="27">
        <f t="shared" si="7"/>
        <v>191.2</v>
      </c>
    </row>
    <row r="13" spans="1:19" s="40" customFormat="1" ht="12.75">
      <c r="A13" s="30">
        <v>1900</v>
      </c>
      <c r="B13" s="30">
        <v>407</v>
      </c>
      <c r="C13" s="31">
        <v>503</v>
      </c>
      <c r="D13" s="32">
        <f t="shared" si="0"/>
        <v>21.421052631578945</v>
      </c>
      <c r="E13" s="32">
        <f t="shared" si="1"/>
        <v>26.473684210526315</v>
      </c>
      <c r="F13" s="33">
        <f t="shared" si="2"/>
        <v>284.9</v>
      </c>
      <c r="G13" s="34">
        <f t="shared" si="3"/>
        <v>352.09999999999997</v>
      </c>
      <c r="H13" s="35">
        <f t="shared" si="8"/>
        <v>268.61999999999995</v>
      </c>
      <c r="I13" s="36">
        <f t="shared" si="9"/>
        <v>331.97999999999996</v>
      </c>
      <c r="J13" s="36">
        <f t="shared" si="10"/>
        <v>244.2</v>
      </c>
      <c r="K13" s="34">
        <f t="shared" si="11"/>
        <v>301.8</v>
      </c>
      <c r="L13" s="35">
        <f t="shared" si="12"/>
        <v>218.7625</v>
      </c>
      <c r="M13" s="36">
        <f t="shared" si="13"/>
        <v>270.3625</v>
      </c>
      <c r="N13" s="36">
        <f t="shared" si="4"/>
        <v>203.49999999999994</v>
      </c>
      <c r="O13" s="34">
        <f t="shared" si="5"/>
        <v>251.49999999999994</v>
      </c>
      <c r="P13" s="35">
        <f t="shared" si="14"/>
        <v>175.00999999999996</v>
      </c>
      <c r="Q13" s="36">
        <f t="shared" si="15"/>
        <v>216.28999999999996</v>
      </c>
      <c r="R13" s="36">
        <f t="shared" si="6"/>
        <v>162.79999999999998</v>
      </c>
      <c r="S13" s="34">
        <f t="shared" si="7"/>
        <v>201.2</v>
      </c>
    </row>
    <row r="14" spans="1:19" ht="12.75">
      <c r="A14" s="22">
        <v>2000</v>
      </c>
      <c r="B14" s="22">
        <v>427</v>
      </c>
      <c r="C14" s="23">
        <v>527</v>
      </c>
      <c r="D14" s="24">
        <f t="shared" si="0"/>
        <v>21.349999999999998</v>
      </c>
      <c r="E14" s="24">
        <f t="shared" si="1"/>
        <v>26.35</v>
      </c>
      <c r="F14" s="26">
        <f t="shared" si="2"/>
        <v>298.9</v>
      </c>
      <c r="G14" s="27">
        <f t="shared" si="3"/>
        <v>368.9</v>
      </c>
      <c r="H14" s="28">
        <f t="shared" si="8"/>
        <v>281.82</v>
      </c>
      <c r="I14" s="29">
        <f t="shared" si="9"/>
        <v>347.81999999999994</v>
      </c>
      <c r="J14" s="29">
        <f t="shared" si="10"/>
        <v>256.2</v>
      </c>
      <c r="K14" s="27">
        <f t="shared" si="11"/>
        <v>316.2</v>
      </c>
      <c r="L14" s="28">
        <f t="shared" si="12"/>
        <v>229.5125</v>
      </c>
      <c r="M14" s="29">
        <f t="shared" si="13"/>
        <v>283.2625</v>
      </c>
      <c r="N14" s="29">
        <f t="shared" si="4"/>
        <v>213.49999999999994</v>
      </c>
      <c r="O14" s="27">
        <f t="shared" si="5"/>
        <v>263.49999999999994</v>
      </c>
      <c r="P14" s="28">
        <f t="shared" si="14"/>
        <v>183.60999999999999</v>
      </c>
      <c r="Q14" s="29">
        <f t="shared" si="15"/>
        <v>226.60999999999996</v>
      </c>
      <c r="R14" s="29">
        <f t="shared" si="6"/>
        <v>170.79999999999998</v>
      </c>
      <c r="S14" s="27">
        <f t="shared" si="7"/>
        <v>210.79999999999998</v>
      </c>
    </row>
    <row r="15" spans="1:19" s="40" customFormat="1" ht="12.75">
      <c r="A15" s="30">
        <v>2100</v>
      </c>
      <c r="B15" s="30">
        <v>447</v>
      </c>
      <c r="C15" s="31">
        <v>552</v>
      </c>
      <c r="D15" s="32">
        <f t="shared" si="0"/>
        <v>21.285714285714285</v>
      </c>
      <c r="E15" s="32">
        <f t="shared" si="1"/>
        <v>26.285714285714285</v>
      </c>
      <c r="F15" s="33">
        <f t="shared" si="2"/>
        <v>312.9</v>
      </c>
      <c r="G15" s="34">
        <f t="shared" si="3"/>
        <v>386.4</v>
      </c>
      <c r="H15" s="35">
        <f t="shared" si="8"/>
        <v>295.02</v>
      </c>
      <c r="I15" s="36">
        <f t="shared" si="9"/>
        <v>364.31999999999994</v>
      </c>
      <c r="J15" s="36">
        <f t="shared" si="10"/>
        <v>268.2</v>
      </c>
      <c r="K15" s="34">
        <f t="shared" si="11"/>
        <v>331.2</v>
      </c>
      <c r="L15" s="35">
        <f t="shared" si="12"/>
        <v>240.2625</v>
      </c>
      <c r="M15" s="36">
        <f t="shared" si="13"/>
        <v>296.7</v>
      </c>
      <c r="N15" s="36">
        <f t="shared" si="4"/>
        <v>223.49999999999994</v>
      </c>
      <c r="O15" s="34">
        <f t="shared" si="5"/>
        <v>275.99999999999994</v>
      </c>
      <c r="P15" s="35">
        <f t="shared" si="14"/>
        <v>192.20999999999998</v>
      </c>
      <c r="Q15" s="36">
        <f t="shared" si="15"/>
        <v>237.35999999999996</v>
      </c>
      <c r="R15" s="36">
        <f t="shared" si="6"/>
        <v>178.79999999999998</v>
      </c>
      <c r="S15" s="34">
        <f t="shared" si="7"/>
        <v>220.79999999999998</v>
      </c>
    </row>
    <row r="16" spans="1:19" ht="12.75">
      <c r="A16" s="22">
        <v>2200</v>
      </c>
      <c r="B16" s="22">
        <v>467</v>
      </c>
      <c r="C16" s="23">
        <v>577</v>
      </c>
      <c r="D16" s="24">
        <f t="shared" si="0"/>
        <v>21.227272727272727</v>
      </c>
      <c r="E16" s="24">
        <f t="shared" si="1"/>
        <v>26.227272727272727</v>
      </c>
      <c r="F16" s="26">
        <f t="shared" si="2"/>
        <v>326.9</v>
      </c>
      <c r="G16" s="27">
        <f t="shared" si="3"/>
        <v>403.9</v>
      </c>
      <c r="H16" s="28">
        <f t="shared" si="8"/>
        <v>308.21999999999997</v>
      </c>
      <c r="I16" s="29">
        <f t="shared" si="9"/>
        <v>380.81999999999994</v>
      </c>
      <c r="J16" s="29">
        <f t="shared" si="10"/>
        <v>280.2</v>
      </c>
      <c r="K16" s="27">
        <f t="shared" si="11"/>
        <v>346.2</v>
      </c>
      <c r="L16" s="28">
        <f t="shared" si="12"/>
        <v>251.0125</v>
      </c>
      <c r="M16" s="29">
        <f t="shared" si="13"/>
        <v>310.1375</v>
      </c>
      <c r="N16" s="29">
        <f t="shared" si="4"/>
        <v>233.49999999999994</v>
      </c>
      <c r="O16" s="27">
        <f t="shared" si="5"/>
        <v>288.49999999999994</v>
      </c>
      <c r="P16" s="28">
        <f t="shared" si="14"/>
        <v>200.80999999999997</v>
      </c>
      <c r="Q16" s="29">
        <f t="shared" si="15"/>
        <v>248.10999999999996</v>
      </c>
      <c r="R16" s="29">
        <f t="shared" si="6"/>
        <v>186.79999999999998</v>
      </c>
      <c r="S16" s="27">
        <f t="shared" si="7"/>
        <v>230.79999999999998</v>
      </c>
    </row>
    <row r="17" spans="1:19" s="40" customFormat="1" ht="12.75">
      <c r="A17" s="30">
        <v>2300</v>
      </c>
      <c r="B17" s="30">
        <v>487</v>
      </c>
      <c r="C17" s="31">
        <v>601</v>
      </c>
      <c r="D17" s="32">
        <f t="shared" si="0"/>
        <v>21.173913043478258</v>
      </c>
      <c r="E17" s="32">
        <f t="shared" si="1"/>
        <v>26.130434782608695</v>
      </c>
      <c r="F17" s="33">
        <f t="shared" si="2"/>
        <v>340.9</v>
      </c>
      <c r="G17" s="34">
        <f t="shared" si="3"/>
        <v>420.7</v>
      </c>
      <c r="H17" s="35">
        <f t="shared" si="8"/>
        <v>321.41999999999996</v>
      </c>
      <c r="I17" s="36">
        <f t="shared" si="9"/>
        <v>396.65999999999997</v>
      </c>
      <c r="J17" s="36">
        <f t="shared" si="10"/>
        <v>292.2</v>
      </c>
      <c r="K17" s="34">
        <f t="shared" si="11"/>
        <v>360.59999999999997</v>
      </c>
      <c r="L17" s="35">
        <f t="shared" si="12"/>
        <v>261.7625</v>
      </c>
      <c r="M17" s="36">
        <f t="shared" si="13"/>
        <v>323.0375</v>
      </c>
      <c r="N17" s="36">
        <f t="shared" si="4"/>
        <v>243.49999999999994</v>
      </c>
      <c r="O17" s="34">
        <f t="shared" si="5"/>
        <v>300.49999999999994</v>
      </c>
      <c r="P17" s="35">
        <f t="shared" si="14"/>
        <v>209.40999999999997</v>
      </c>
      <c r="Q17" s="36">
        <f t="shared" si="15"/>
        <v>258.42999999999995</v>
      </c>
      <c r="R17" s="36">
        <f t="shared" si="6"/>
        <v>194.79999999999998</v>
      </c>
      <c r="S17" s="34">
        <f t="shared" si="7"/>
        <v>240.39999999999998</v>
      </c>
    </row>
    <row r="18" spans="1:19" ht="12.75">
      <c r="A18" s="22">
        <v>2400</v>
      </c>
      <c r="B18" s="22">
        <v>506</v>
      </c>
      <c r="C18" s="23">
        <v>626</v>
      </c>
      <c r="D18" s="24">
        <f t="shared" si="0"/>
        <v>21.083333333333336</v>
      </c>
      <c r="E18" s="24">
        <f t="shared" si="1"/>
        <v>26.083333333333332</v>
      </c>
      <c r="F18" s="26">
        <f t="shared" si="2"/>
        <v>354.2</v>
      </c>
      <c r="G18" s="27">
        <f t="shared" si="3"/>
        <v>438.2</v>
      </c>
      <c r="H18" s="28">
        <f t="shared" si="8"/>
        <v>333.96</v>
      </c>
      <c r="I18" s="29">
        <f t="shared" si="9"/>
        <v>413.15999999999997</v>
      </c>
      <c r="J18" s="29">
        <f t="shared" si="10"/>
        <v>303.59999999999997</v>
      </c>
      <c r="K18" s="27">
        <f t="shared" si="11"/>
        <v>375.59999999999997</v>
      </c>
      <c r="L18" s="28">
        <f t="shared" si="12"/>
        <v>271.975</v>
      </c>
      <c r="M18" s="29">
        <f t="shared" si="13"/>
        <v>336.475</v>
      </c>
      <c r="N18" s="29">
        <f t="shared" si="4"/>
        <v>252.99999999999994</v>
      </c>
      <c r="O18" s="27">
        <f t="shared" si="5"/>
        <v>312.99999999999994</v>
      </c>
      <c r="P18" s="28">
        <f t="shared" si="14"/>
        <v>217.57999999999996</v>
      </c>
      <c r="Q18" s="29">
        <f t="shared" si="15"/>
        <v>269.17999999999995</v>
      </c>
      <c r="R18" s="29">
        <f t="shared" si="6"/>
        <v>202.39999999999998</v>
      </c>
      <c r="S18" s="27">
        <f t="shared" si="7"/>
        <v>250.39999999999998</v>
      </c>
    </row>
    <row r="19" spans="1:19" s="40" customFormat="1" ht="12.75">
      <c r="A19" s="30">
        <v>2500</v>
      </c>
      <c r="B19" s="30">
        <v>526</v>
      </c>
      <c r="C19" s="31">
        <v>650</v>
      </c>
      <c r="D19" s="32">
        <f t="shared" si="0"/>
        <v>21.04</v>
      </c>
      <c r="E19" s="32">
        <f t="shared" si="1"/>
        <v>26</v>
      </c>
      <c r="F19" s="33">
        <f t="shared" si="2"/>
        <v>368.2</v>
      </c>
      <c r="G19" s="34">
        <f t="shared" si="3"/>
        <v>454.99999999999994</v>
      </c>
      <c r="H19" s="35">
        <f t="shared" si="8"/>
        <v>347.15999999999997</v>
      </c>
      <c r="I19" s="36">
        <f t="shared" si="9"/>
        <v>428.99999999999994</v>
      </c>
      <c r="J19" s="36">
        <f t="shared" si="10"/>
        <v>315.59999999999997</v>
      </c>
      <c r="K19" s="34">
        <f t="shared" si="11"/>
        <v>390</v>
      </c>
      <c r="L19" s="35">
        <f t="shared" si="12"/>
        <v>282.725</v>
      </c>
      <c r="M19" s="36">
        <f t="shared" si="13"/>
        <v>349.375</v>
      </c>
      <c r="N19" s="36">
        <f t="shared" si="4"/>
        <v>262.99999999999994</v>
      </c>
      <c r="O19" s="34">
        <f t="shared" si="5"/>
        <v>324.99999999999994</v>
      </c>
      <c r="P19" s="35">
        <f t="shared" si="14"/>
        <v>226.17999999999998</v>
      </c>
      <c r="Q19" s="36">
        <f t="shared" si="15"/>
        <v>279.49999999999994</v>
      </c>
      <c r="R19" s="36">
        <f t="shared" si="6"/>
        <v>210.39999999999998</v>
      </c>
      <c r="S19" s="34">
        <f t="shared" si="7"/>
        <v>260</v>
      </c>
    </row>
    <row r="20" spans="1:19" ht="12.75">
      <c r="A20" s="22">
        <v>2600</v>
      </c>
      <c r="B20" s="22">
        <v>534</v>
      </c>
      <c r="C20" s="23">
        <v>661</v>
      </c>
      <c r="D20" s="24">
        <f t="shared" si="0"/>
        <v>20.53846153846154</v>
      </c>
      <c r="E20" s="24">
        <f t="shared" si="1"/>
        <v>25.42307692307692</v>
      </c>
      <c r="F20" s="26">
        <f t="shared" si="2"/>
        <v>373.79999999999995</v>
      </c>
      <c r="G20" s="27">
        <f t="shared" si="3"/>
        <v>462.7</v>
      </c>
      <c r="H20" s="28">
        <f t="shared" si="8"/>
        <v>352.43999999999994</v>
      </c>
      <c r="I20" s="29">
        <f t="shared" si="9"/>
        <v>436.25999999999993</v>
      </c>
      <c r="J20" s="29">
        <f t="shared" si="10"/>
        <v>320.4</v>
      </c>
      <c r="K20" s="27">
        <f t="shared" si="11"/>
        <v>396.59999999999997</v>
      </c>
      <c r="L20" s="28">
        <f t="shared" si="12"/>
        <v>287.025</v>
      </c>
      <c r="M20" s="29">
        <f t="shared" si="13"/>
        <v>355.2875</v>
      </c>
      <c r="N20" s="29">
        <f t="shared" si="4"/>
        <v>266.99999999999994</v>
      </c>
      <c r="O20" s="27">
        <f t="shared" si="5"/>
        <v>330.49999999999994</v>
      </c>
      <c r="P20" s="28">
        <f t="shared" si="14"/>
        <v>229.61999999999998</v>
      </c>
      <c r="Q20" s="29">
        <f t="shared" si="15"/>
        <v>284.22999999999996</v>
      </c>
      <c r="R20" s="29">
        <f t="shared" si="6"/>
        <v>213.6</v>
      </c>
      <c r="S20" s="27">
        <f t="shared" si="7"/>
        <v>264.4</v>
      </c>
    </row>
    <row r="21" spans="1:19" s="40" customFormat="1" ht="12.75">
      <c r="A21" s="30">
        <v>2700</v>
      </c>
      <c r="B21" s="30">
        <v>542</v>
      </c>
      <c r="C21" s="31">
        <v>670</v>
      </c>
      <c r="D21" s="32">
        <f t="shared" si="0"/>
        <v>20.074074074074076</v>
      </c>
      <c r="E21" s="32">
        <f t="shared" si="1"/>
        <v>24.814814814814813</v>
      </c>
      <c r="F21" s="33">
        <f t="shared" si="2"/>
        <v>379.4</v>
      </c>
      <c r="G21" s="34">
        <f t="shared" si="3"/>
        <v>468.99999999999994</v>
      </c>
      <c r="H21" s="35">
        <f t="shared" si="8"/>
        <v>357.71999999999997</v>
      </c>
      <c r="I21" s="36">
        <f t="shared" si="9"/>
        <v>442.19999999999993</v>
      </c>
      <c r="J21" s="36">
        <f t="shared" si="10"/>
        <v>325.2</v>
      </c>
      <c r="K21" s="34">
        <f t="shared" si="11"/>
        <v>402</v>
      </c>
      <c r="L21" s="35">
        <f t="shared" si="12"/>
        <v>291.325</v>
      </c>
      <c r="M21" s="36">
        <f t="shared" si="13"/>
        <v>360.125</v>
      </c>
      <c r="N21" s="36">
        <f t="shared" si="4"/>
        <v>270.99999999999994</v>
      </c>
      <c r="O21" s="34">
        <f t="shared" si="5"/>
        <v>334.99999999999994</v>
      </c>
      <c r="P21" s="35">
        <f t="shared" si="14"/>
        <v>233.05999999999997</v>
      </c>
      <c r="Q21" s="36">
        <f t="shared" si="15"/>
        <v>288.09999999999997</v>
      </c>
      <c r="R21" s="36">
        <f t="shared" si="6"/>
        <v>216.79999999999998</v>
      </c>
      <c r="S21" s="34">
        <f t="shared" si="7"/>
        <v>268</v>
      </c>
    </row>
    <row r="22" spans="1:19" ht="12.75">
      <c r="A22" s="22">
        <v>2800</v>
      </c>
      <c r="B22" s="22">
        <v>549</v>
      </c>
      <c r="C22" s="23">
        <v>679</v>
      </c>
      <c r="D22" s="24">
        <f t="shared" si="0"/>
        <v>19.607142857142858</v>
      </c>
      <c r="E22" s="24">
        <f t="shared" si="1"/>
        <v>24.25</v>
      </c>
      <c r="F22" s="26">
        <f t="shared" si="2"/>
        <v>384.29999999999995</v>
      </c>
      <c r="G22" s="27">
        <f t="shared" si="3"/>
        <v>475.29999999999995</v>
      </c>
      <c r="H22" s="28">
        <f t="shared" si="8"/>
        <v>362.34</v>
      </c>
      <c r="I22" s="29">
        <f t="shared" si="9"/>
        <v>448.13999999999993</v>
      </c>
      <c r="J22" s="29">
        <f t="shared" si="10"/>
        <v>329.4</v>
      </c>
      <c r="K22" s="27">
        <f t="shared" si="11"/>
        <v>407.4</v>
      </c>
      <c r="L22" s="28">
        <f t="shared" si="12"/>
        <v>295.0875</v>
      </c>
      <c r="M22" s="29">
        <f t="shared" si="13"/>
        <v>364.9625</v>
      </c>
      <c r="N22" s="29">
        <f t="shared" si="4"/>
        <v>274.49999999999994</v>
      </c>
      <c r="O22" s="27">
        <f t="shared" si="5"/>
        <v>339.49999999999994</v>
      </c>
      <c r="P22" s="28">
        <f t="shared" si="14"/>
        <v>236.06999999999996</v>
      </c>
      <c r="Q22" s="29">
        <f t="shared" si="15"/>
        <v>291.96999999999997</v>
      </c>
      <c r="R22" s="29">
        <f t="shared" si="6"/>
        <v>219.6</v>
      </c>
      <c r="S22" s="27">
        <f t="shared" si="7"/>
        <v>271.59999999999997</v>
      </c>
    </row>
    <row r="23" spans="1:19" s="40" customFormat="1" ht="12.75">
      <c r="A23" s="30">
        <v>2900</v>
      </c>
      <c r="B23" s="30">
        <v>556</v>
      </c>
      <c r="C23" s="31">
        <v>686</v>
      </c>
      <c r="D23" s="32">
        <f t="shared" si="0"/>
        <v>19.17241379310345</v>
      </c>
      <c r="E23" s="32">
        <f t="shared" si="1"/>
        <v>23.655172413793103</v>
      </c>
      <c r="F23" s="33">
        <f t="shared" si="2"/>
        <v>389.2</v>
      </c>
      <c r="G23" s="34">
        <f t="shared" si="3"/>
        <v>480.2</v>
      </c>
      <c r="H23" s="35">
        <f t="shared" si="8"/>
        <v>366.96</v>
      </c>
      <c r="I23" s="36">
        <f t="shared" si="9"/>
        <v>452.75999999999993</v>
      </c>
      <c r="J23" s="36">
        <f t="shared" si="10"/>
        <v>333.59999999999997</v>
      </c>
      <c r="K23" s="34">
        <f t="shared" si="11"/>
        <v>411.59999999999997</v>
      </c>
      <c r="L23" s="35">
        <f t="shared" si="12"/>
        <v>298.85</v>
      </c>
      <c r="M23" s="36">
        <f t="shared" si="13"/>
        <v>368.72499999999997</v>
      </c>
      <c r="N23" s="36">
        <f t="shared" si="4"/>
        <v>277.99999999999994</v>
      </c>
      <c r="O23" s="34">
        <f t="shared" si="5"/>
        <v>342.99999999999994</v>
      </c>
      <c r="P23" s="35">
        <f t="shared" si="14"/>
        <v>239.07999999999996</v>
      </c>
      <c r="Q23" s="36">
        <f t="shared" si="15"/>
        <v>294.97999999999996</v>
      </c>
      <c r="R23" s="36">
        <f t="shared" si="6"/>
        <v>222.39999999999998</v>
      </c>
      <c r="S23" s="34">
        <f t="shared" si="7"/>
        <v>274.4</v>
      </c>
    </row>
    <row r="24" spans="1:19" ht="12.75">
      <c r="A24" s="22">
        <v>3000</v>
      </c>
      <c r="B24" s="22">
        <v>561</v>
      </c>
      <c r="C24" s="23">
        <v>693</v>
      </c>
      <c r="D24" s="24">
        <f t="shared" si="0"/>
        <v>18.7</v>
      </c>
      <c r="E24" s="24">
        <f t="shared" si="1"/>
        <v>23.1</v>
      </c>
      <c r="F24" s="26">
        <f t="shared" si="2"/>
        <v>392.7</v>
      </c>
      <c r="G24" s="27">
        <f t="shared" si="3"/>
        <v>485.09999999999997</v>
      </c>
      <c r="H24" s="28">
        <f t="shared" si="8"/>
        <v>370.25999999999993</v>
      </c>
      <c r="I24" s="29">
        <f t="shared" si="9"/>
        <v>457.37999999999994</v>
      </c>
      <c r="J24" s="29">
        <f t="shared" si="10"/>
        <v>336.59999999999997</v>
      </c>
      <c r="K24" s="27">
        <f t="shared" si="11"/>
        <v>415.8</v>
      </c>
      <c r="L24" s="28">
        <f t="shared" si="12"/>
        <v>301.5375</v>
      </c>
      <c r="M24" s="29">
        <f t="shared" si="13"/>
        <v>372.4875</v>
      </c>
      <c r="N24" s="29">
        <f t="shared" si="4"/>
        <v>280.49999999999994</v>
      </c>
      <c r="O24" s="27">
        <f t="shared" si="5"/>
        <v>346.49999999999994</v>
      </c>
      <c r="P24" s="28">
        <f t="shared" si="14"/>
        <v>241.22999999999996</v>
      </c>
      <c r="Q24" s="29">
        <f t="shared" si="15"/>
        <v>297.98999999999995</v>
      </c>
      <c r="R24" s="29">
        <f t="shared" si="6"/>
        <v>224.39999999999998</v>
      </c>
      <c r="S24" s="27">
        <f t="shared" si="7"/>
        <v>277.2</v>
      </c>
    </row>
    <row r="25" spans="1:19" s="40" customFormat="1" ht="12.75">
      <c r="A25" s="30">
        <v>3100</v>
      </c>
      <c r="B25" s="30">
        <v>566</v>
      </c>
      <c r="C25" s="31">
        <v>699</v>
      </c>
      <c r="D25" s="32">
        <f t="shared" si="0"/>
        <v>18.258064516129032</v>
      </c>
      <c r="E25" s="32">
        <f t="shared" si="1"/>
        <v>22.548387096774196</v>
      </c>
      <c r="F25" s="33">
        <f t="shared" si="2"/>
        <v>396.2</v>
      </c>
      <c r="G25" s="34">
        <f t="shared" si="3"/>
        <v>489.29999999999995</v>
      </c>
      <c r="H25" s="35">
        <f t="shared" si="8"/>
        <v>373.55999999999995</v>
      </c>
      <c r="I25" s="36">
        <f t="shared" si="9"/>
        <v>461.3399999999999</v>
      </c>
      <c r="J25" s="36">
        <f t="shared" si="10"/>
        <v>339.59999999999997</v>
      </c>
      <c r="K25" s="34">
        <f t="shared" si="11"/>
        <v>419.4</v>
      </c>
      <c r="L25" s="35">
        <f t="shared" si="12"/>
        <v>304.225</v>
      </c>
      <c r="M25" s="36">
        <f t="shared" si="13"/>
        <v>375.7125</v>
      </c>
      <c r="N25" s="36">
        <f t="shared" si="4"/>
        <v>282.99999999999994</v>
      </c>
      <c r="O25" s="34">
        <f t="shared" si="5"/>
        <v>349.49999999999994</v>
      </c>
      <c r="P25" s="35">
        <f t="shared" si="14"/>
        <v>243.37999999999997</v>
      </c>
      <c r="Q25" s="36">
        <f t="shared" si="15"/>
        <v>300.56999999999994</v>
      </c>
      <c r="R25" s="36">
        <f t="shared" si="6"/>
        <v>226.39999999999998</v>
      </c>
      <c r="S25" s="34">
        <f t="shared" si="7"/>
        <v>279.59999999999997</v>
      </c>
    </row>
    <row r="26" spans="1:19" ht="12.75">
      <c r="A26" s="22">
        <v>3200</v>
      </c>
      <c r="B26" s="22">
        <v>569</v>
      </c>
      <c r="C26" s="23">
        <v>704</v>
      </c>
      <c r="D26" s="24">
        <f t="shared" si="0"/>
        <v>17.78125</v>
      </c>
      <c r="E26" s="24">
        <f t="shared" si="1"/>
        <v>22</v>
      </c>
      <c r="F26" s="26">
        <f t="shared" si="2"/>
        <v>398.29999999999995</v>
      </c>
      <c r="G26" s="27">
        <f t="shared" si="3"/>
        <v>492.79999999999995</v>
      </c>
      <c r="H26" s="28">
        <f t="shared" si="8"/>
        <v>375.53999999999996</v>
      </c>
      <c r="I26" s="29">
        <f t="shared" si="9"/>
        <v>464.63999999999993</v>
      </c>
      <c r="J26" s="29">
        <f t="shared" si="10"/>
        <v>341.4</v>
      </c>
      <c r="K26" s="27">
        <f t="shared" si="11"/>
        <v>422.4</v>
      </c>
      <c r="L26" s="28">
        <f t="shared" si="12"/>
        <v>305.8375</v>
      </c>
      <c r="M26" s="29">
        <f t="shared" si="13"/>
        <v>378.4</v>
      </c>
      <c r="N26" s="29">
        <f t="shared" si="4"/>
        <v>284.49999999999994</v>
      </c>
      <c r="O26" s="27">
        <f t="shared" si="5"/>
        <v>351.99999999999994</v>
      </c>
      <c r="P26" s="28">
        <f t="shared" si="14"/>
        <v>244.66999999999996</v>
      </c>
      <c r="Q26" s="29">
        <f t="shared" si="15"/>
        <v>302.71999999999997</v>
      </c>
      <c r="R26" s="29">
        <f t="shared" si="6"/>
        <v>227.6</v>
      </c>
      <c r="S26" s="27">
        <f t="shared" si="7"/>
        <v>281.59999999999997</v>
      </c>
    </row>
    <row r="27" spans="1:19" s="40" customFormat="1" ht="12.75">
      <c r="A27" s="30">
        <v>3300</v>
      </c>
      <c r="B27" s="30">
        <v>573</v>
      </c>
      <c r="C27" s="31">
        <v>708</v>
      </c>
      <c r="D27" s="32">
        <f t="shared" si="0"/>
        <v>17.363636363636363</v>
      </c>
      <c r="E27" s="32">
        <f t="shared" si="1"/>
        <v>21.454545454545453</v>
      </c>
      <c r="F27" s="33">
        <f t="shared" si="2"/>
        <v>401.09999999999997</v>
      </c>
      <c r="G27" s="34">
        <f t="shared" si="3"/>
        <v>495.59999999999997</v>
      </c>
      <c r="H27" s="35">
        <f t="shared" si="8"/>
        <v>378.17999999999995</v>
      </c>
      <c r="I27" s="36">
        <f t="shared" si="9"/>
        <v>467.2799999999999</v>
      </c>
      <c r="J27" s="36">
        <f t="shared" si="10"/>
        <v>343.8</v>
      </c>
      <c r="K27" s="34">
        <f t="shared" si="11"/>
        <v>424.8</v>
      </c>
      <c r="L27" s="35">
        <f t="shared" si="12"/>
        <v>307.9875</v>
      </c>
      <c r="M27" s="36">
        <f t="shared" si="13"/>
        <v>380.55</v>
      </c>
      <c r="N27" s="36">
        <f t="shared" si="4"/>
        <v>286.49999999999994</v>
      </c>
      <c r="O27" s="34">
        <f t="shared" si="5"/>
        <v>353.99999999999994</v>
      </c>
      <c r="P27" s="35">
        <f t="shared" si="14"/>
        <v>246.38999999999996</v>
      </c>
      <c r="Q27" s="36">
        <f t="shared" si="15"/>
        <v>304.43999999999994</v>
      </c>
      <c r="R27" s="36">
        <f t="shared" si="6"/>
        <v>229.2</v>
      </c>
      <c r="S27" s="34">
        <f t="shared" si="7"/>
        <v>283.2</v>
      </c>
    </row>
    <row r="28" spans="1:19" ht="12.75">
      <c r="A28" s="22">
        <v>3400</v>
      </c>
      <c r="B28" s="22">
        <v>574</v>
      </c>
      <c r="C28" s="23">
        <v>710</v>
      </c>
      <c r="D28" s="24">
        <f t="shared" si="0"/>
        <v>16.88235294117647</v>
      </c>
      <c r="E28" s="24">
        <f t="shared" si="1"/>
        <v>20.88235294117647</v>
      </c>
      <c r="F28" s="26">
        <f t="shared" si="2"/>
        <v>401.79999999999995</v>
      </c>
      <c r="G28" s="27">
        <f t="shared" si="3"/>
        <v>496.99999999999994</v>
      </c>
      <c r="H28" s="28">
        <f t="shared" si="8"/>
        <v>378.84</v>
      </c>
      <c r="I28" s="29">
        <f t="shared" si="9"/>
        <v>468.59999999999997</v>
      </c>
      <c r="J28" s="29">
        <f t="shared" si="10"/>
        <v>344.4</v>
      </c>
      <c r="K28" s="27">
        <f t="shared" si="11"/>
        <v>426</v>
      </c>
      <c r="L28" s="28">
        <f t="shared" si="12"/>
        <v>308.525</v>
      </c>
      <c r="M28" s="29">
        <f t="shared" si="13"/>
        <v>381.625</v>
      </c>
      <c r="N28" s="29">
        <f t="shared" si="4"/>
        <v>286.99999999999994</v>
      </c>
      <c r="O28" s="27">
        <f t="shared" si="5"/>
        <v>354.99999999999994</v>
      </c>
      <c r="P28" s="28">
        <f t="shared" si="14"/>
        <v>246.81999999999996</v>
      </c>
      <c r="Q28" s="29">
        <f t="shared" si="15"/>
        <v>305.29999999999995</v>
      </c>
      <c r="R28" s="29">
        <f t="shared" si="6"/>
        <v>229.6</v>
      </c>
      <c r="S28" s="27">
        <f t="shared" si="7"/>
        <v>284</v>
      </c>
    </row>
    <row r="29" spans="1:19" s="40" customFormat="1" ht="12.75">
      <c r="A29" s="30">
        <v>3500</v>
      </c>
      <c r="B29" s="30">
        <v>575</v>
      </c>
      <c r="C29" s="31">
        <v>711</v>
      </c>
      <c r="D29" s="32">
        <f t="shared" si="0"/>
        <v>16.428571428571427</v>
      </c>
      <c r="E29" s="32">
        <f t="shared" si="1"/>
        <v>20.314285714285717</v>
      </c>
      <c r="F29" s="33">
        <f t="shared" si="2"/>
        <v>402.5</v>
      </c>
      <c r="G29" s="34">
        <f t="shared" si="3"/>
        <v>497.7</v>
      </c>
      <c r="H29" s="35">
        <f t="shared" si="8"/>
        <v>379.49999999999994</v>
      </c>
      <c r="I29" s="36">
        <f t="shared" si="9"/>
        <v>469.25999999999993</v>
      </c>
      <c r="J29" s="36">
        <f t="shared" si="10"/>
        <v>345</v>
      </c>
      <c r="K29" s="34">
        <f t="shared" si="11"/>
        <v>426.59999999999997</v>
      </c>
      <c r="L29" s="35">
        <f t="shared" si="12"/>
        <v>309.0625</v>
      </c>
      <c r="M29" s="36">
        <f t="shared" si="13"/>
        <v>382.16249999999997</v>
      </c>
      <c r="N29" s="36">
        <f t="shared" si="4"/>
        <v>287.49999999999994</v>
      </c>
      <c r="O29" s="34">
        <f t="shared" si="5"/>
        <v>355.49999999999994</v>
      </c>
      <c r="P29" s="35">
        <f t="shared" si="14"/>
        <v>247.24999999999997</v>
      </c>
      <c r="Q29" s="36">
        <f t="shared" si="15"/>
        <v>305.72999999999996</v>
      </c>
      <c r="R29" s="36">
        <f t="shared" si="6"/>
        <v>229.99999999999997</v>
      </c>
      <c r="S29" s="34">
        <f t="shared" si="7"/>
        <v>284.4</v>
      </c>
    </row>
    <row r="30" spans="1:19" ht="12.75">
      <c r="A30" s="22">
        <v>3600</v>
      </c>
      <c r="B30" s="22">
        <v>577</v>
      </c>
      <c r="C30" s="23">
        <v>712</v>
      </c>
      <c r="D30" s="24">
        <f t="shared" si="0"/>
        <v>16.02777777777778</v>
      </c>
      <c r="E30" s="24">
        <f t="shared" si="1"/>
        <v>19.77777777777778</v>
      </c>
      <c r="F30" s="26">
        <f t="shared" si="2"/>
        <v>403.9</v>
      </c>
      <c r="G30" s="27">
        <f t="shared" si="3"/>
        <v>498.4</v>
      </c>
      <c r="H30" s="28">
        <f t="shared" si="8"/>
        <v>380.81999999999994</v>
      </c>
      <c r="I30" s="29">
        <f t="shared" si="9"/>
        <v>469.91999999999996</v>
      </c>
      <c r="J30" s="29">
        <f t="shared" si="10"/>
        <v>346.2</v>
      </c>
      <c r="K30" s="27">
        <f t="shared" si="11"/>
        <v>427.2</v>
      </c>
      <c r="L30" s="28">
        <f t="shared" si="12"/>
        <v>310.1375</v>
      </c>
      <c r="M30" s="29">
        <f t="shared" si="13"/>
        <v>382.7</v>
      </c>
      <c r="N30" s="29">
        <f t="shared" si="4"/>
        <v>288.49999999999994</v>
      </c>
      <c r="O30" s="27">
        <f t="shared" si="5"/>
        <v>355.99999999999994</v>
      </c>
      <c r="P30" s="28">
        <f t="shared" si="14"/>
        <v>248.10999999999996</v>
      </c>
      <c r="Q30" s="29">
        <f t="shared" si="15"/>
        <v>306.15999999999997</v>
      </c>
      <c r="R30" s="29">
        <f t="shared" si="6"/>
        <v>230.79999999999998</v>
      </c>
      <c r="S30" s="27">
        <f t="shared" si="7"/>
        <v>284.79999999999995</v>
      </c>
    </row>
    <row r="31" spans="1:19" s="40" customFormat="1" ht="12.75">
      <c r="A31" s="30">
        <v>3700</v>
      </c>
      <c r="B31" s="30">
        <v>578</v>
      </c>
      <c r="C31" s="31">
        <v>713</v>
      </c>
      <c r="D31" s="32">
        <f t="shared" si="0"/>
        <v>15.621621621621621</v>
      </c>
      <c r="E31" s="32">
        <f t="shared" si="1"/>
        <v>19.27027027027027</v>
      </c>
      <c r="F31" s="33">
        <f t="shared" si="2"/>
        <v>404.59999999999997</v>
      </c>
      <c r="G31" s="34">
        <f t="shared" si="3"/>
        <v>499.09999999999997</v>
      </c>
      <c r="H31" s="35">
        <f t="shared" si="8"/>
        <v>381.47999999999996</v>
      </c>
      <c r="I31" s="36">
        <f t="shared" si="9"/>
        <v>470.5799999999999</v>
      </c>
      <c r="J31" s="36">
        <f t="shared" si="10"/>
        <v>346.8</v>
      </c>
      <c r="K31" s="34">
        <f t="shared" si="11"/>
        <v>427.8</v>
      </c>
      <c r="L31" s="35">
        <f t="shared" si="12"/>
        <v>310.675</v>
      </c>
      <c r="M31" s="36">
        <f t="shared" si="13"/>
        <v>383.2375</v>
      </c>
      <c r="N31" s="36">
        <f t="shared" si="4"/>
        <v>288.99999999999994</v>
      </c>
      <c r="O31" s="34">
        <f t="shared" si="5"/>
        <v>356.49999999999994</v>
      </c>
      <c r="P31" s="35">
        <f t="shared" si="14"/>
        <v>248.53999999999996</v>
      </c>
      <c r="Q31" s="36">
        <f t="shared" si="15"/>
        <v>306.59</v>
      </c>
      <c r="R31" s="36">
        <f t="shared" si="6"/>
        <v>231.2</v>
      </c>
      <c r="S31" s="34">
        <f t="shared" si="7"/>
        <v>285.2</v>
      </c>
    </row>
    <row r="32" spans="1:19" ht="12.75">
      <c r="A32" s="22">
        <v>3800</v>
      </c>
      <c r="B32" s="22">
        <v>581</v>
      </c>
      <c r="C32" s="23">
        <v>719</v>
      </c>
      <c r="D32" s="24">
        <f t="shared" si="0"/>
        <v>15.289473684210526</v>
      </c>
      <c r="E32" s="24">
        <f t="shared" si="1"/>
        <v>18.921052631578945</v>
      </c>
      <c r="F32" s="26">
        <f t="shared" si="2"/>
        <v>406.7</v>
      </c>
      <c r="G32" s="27">
        <f t="shared" si="3"/>
        <v>503.29999999999995</v>
      </c>
      <c r="H32" s="28">
        <f t="shared" si="8"/>
        <v>383.46</v>
      </c>
      <c r="I32" s="29">
        <f t="shared" si="9"/>
        <v>474.53999999999996</v>
      </c>
      <c r="J32" s="29">
        <f t="shared" si="10"/>
        <v>348.59999999999997</v>
      </c>
      <c r="K32" s="27">
        <f t="shared" si="11"/>
        <v>431.4</v>
      </c>
      <c r="L32" s="28">
        <f t="shared" si="12"/>
        <v>312.2875</v>
      </c>
      <c r="M32" s="29">
        <f t="shared" si="13"/>
        <v>386.4625</v>
      </c>
      <c r="N32" s="29">
        <f t="shared" si="4"/>
        <v>290.49999999999994</v>
      </c>
      <c r="O32" s="27">
        <f t="shared" si="5"/>
        <v>359.49999999999994</v>
      </c>
      <c r="P32" s="28">
        <f t="shared" si="14"/>
        <v>249.82999999999996</v>
      </c>
      <c r="Q32" s="29">
        <f t="shared" si="15"/>
        <v>309.16999999999996</v>
      </c>
      <c r="R32" s="29">
        <f t="shared" si="6"/>
        <v>232.39999999999998</v>
      </c>
      <c r="S32" s="27">
        <f t="shared" si="7"/>
        <v>287.59999999999997</v>
      </c>
    </row>
    <row r="33" spans="1:19" s="40" customFormat="1" ht="12.75">
      <c r="A33" s="30">
        <v>3900</v>
      </c>
      <c r="B33" s="30">
        <v>596</v>
      </c>
      <c r="C33" s="31">
        <v>736</v>
      </c>
      <c r="D33" s="32">
        <f t="shared" si="0"/>
        <v>15.282051282051281</v>
      </c>
      <c r="E33" s="32">
        <f t="shared" si="1"/>
        <v>18.871794871794872</v>
      </c>
      <c r="F33" s="33">
        <f t="shared" si="2"/>
        <v>417.2</v>
      </c>
      <c r="G33" s="34">
        <f t="shared" si="3"/>
        <v>515.1999999999999</v>
      </c>
      <c r="H33" s="35">
        <f t="shared" si="8"/>
        <v>393.35999999999996</v>
      </c>
      <c r="I33" s="36">
        <f t="shared" si="9"/>
        <v>485.75999999999993</v>
      </c>
      <c r="J33" s="36">
        <f t="shared" si="10"/>
        <v>357.59999999999997</v>
      </c>
      <c r="K33" s="34">
        <f t="shared" si="11"/>
        <v>441.59999999999997</v>
      </c>
      <c r="L33" s="35">
        <f t="shared" si="12"/>
        <v>320.35</v>
      </c>
      <c r="M33" s="36">
        <f t="shared" si="13"/>
        <v>395.59999999999997</v>
      </c>
      <c r="N33" s="36">
        <f t="shared" si="4"/>
        <v>297.99999999999994</v>
      </c>
      <c r="O33" s="34">
        <f t="shared" si="5"/>
        <v>367.99999999999994</v>
      </c>
      <c r="P33" s="35">
        <f t="shared" si="14"/>
        <v>256.28</v>
      </c>
      <c r="Q33" s="36">
        <f t="shared" si="15"/>
        <v>316.47999999999996</v>
      </c>
      <c r="R33" s="36">
        <f t="shared" si="6"/>
        <v>238.39999999999998</v>
      </c>
      <c r="S33" s="34">
        <f t="shared" si="7"/>
        <v>294.4</v>
      </c>
    </row>
    <row r="34" spans="1:19" ht="12.75">
      <c r="A34" s="22">
        <v>4000</v>
      </c>
      <c r="B34" s="22">
        <v>609</v>
      </c>
      <c r="C34" s="23">
        <v>753</v>
      </c>
      <c r="D34" s="24">
        <f t="shared" si="0"/>
        <v>15.225</v>
      </c>
      <c r="E34" s="24">
        <f t="shared" si="1"/>
        <v>18.825</v>
      </c>
      <c r="F34" s="26">
        <f t="shared" si="2"/>
        <v>426.29999999999995</v>
      </c>
      <c r="G34" s="27">
        <f t="shared" si="3"/>
        <v>527.1</v>
      </c>
      <c r="H34" s="28">
        <f t="shared" si="8"/>
        <v>401.93999999999994</v>
      </c>
      <c r="I34" s="29">
        <f t="shared" si="9"/>
        <v>496.97999999999996</v>
      </c>
      <c r="J34" s="29">
        <f t="shared" si="10"/>
        <v>365.4</v>
      </c>
      <c r="K34" s="27">
        <f t="shared" si="11"/>
        <v>451.8</v>
      </c>
      <c r="L34" s="28">
        <f t="shared" si="12"/>
        <v>327.3375</v>
      </c>
      <c r="M34" s="29">
        <f t="shared" si="13"/>
        <v>404.7375</v>
      </c>
      <c r="N34" s="29">
        <f t="shared" si="4"/>
        <v>304.49999999999994</v>
      </c>
      <c r="O34" s="27">
        <f t="shared" si="5"/>
        <v>376.49999999999994</v>
      </c>
      <c r="P34" s="28">
        <f t="shared" si="14"/>
        <v>261.86999999999995</v>
      </c>
      <c r="Q34" s="29">
        <f t="shared" si="15"/>
        <v>323.78999999999996</v>
      </c>
      <c r="R34" s="29">
        <f t="shared" si="6"/>
        <v>243.59999999999997</v>
      </c>
      <c r="S34" s="27">
        <f t="shared" si="7"/>
        <v>301.2</v>
      </c>
    </row>
    <row r="35" spans="1:19" s="40" customFormat="1" ht="12.75">
      <c r="A35" s="30">
        <v>4100</v>
      </c>
      <c r="B35" s="30">
        <v>623</v>
      </c>
      <c r="C35" s="31">
        <v>770</v>
      </c>
      <c r="D35" s="32">
        <f t="shared" si="0"/>
        <v>15.195121951219512</v>
      </c>
      <c r="E35" s="32">
        <f t="shared" si="1"/>
        <v>18.78048780487805</v>
      </c>
      <c r="F35" s="33">
        <f t="shared" si="2"/>
        <v>436.09999999999997</v>
      </c>
      <c r="G35" s="34">
        <f t="shared" si="3"/>
        <v>539</v>
      </c>
      <c r="H35" s="35">
        <f t="shared" si="8"/>
        <v>411.17999999999995</v>
      </c>
      <c r="I35" s="36">
        <f t="shared" si="9"/>
        <v>508.19999999999993</v>
      </c>
      <c r="J35" s="36">
        <f t="shared" si="10"/>
        <v>373.8</v>
      </c>
      <c r="K35" s="34">
        <f t="shared" si="11"/>
        <v>462</v>
      </c>
      <c r="L35" s="35">
        <f t="shared" si="12"/>
        <v>334.8625</v>
      </c>
      <c r="M35" s="36">
        <f t="shared" si="13"/>
        <v>413.875</v>
      </c>
      <c r="N35" s="36">
        <f t="shared" si="4"/>
        <v>311.49999999999994</v>
      </c>
      <c r="O35" s="34">
        <f t="shared" si="5"/>
        <v>384.9999999999999</v>
      </c>
      <c r="P35" s="35">
        <f t="shared" si="14"/>
        <v>267.89</v>
      </c>
      <c r="Q35" s="36">
        <f t="shared" si="15"/>
        <v>331.09999999999997</v>
      </c>
      <c r="R35" s="36">
        <f t="shared" si="6"/>
        <v>249.2</v>
      </c>
      <c r="S35" s="34">
        <f t="shared" si="7"/>
        <v>308</v>
      </c>
    </row>
    <row r="36" spans="1:19" ht="12.75">
      <c r="A36" s="22">
        <v>4200</v>
      </c>
      <c r="B36" s="22">
        <v>638</v>
      </c>
      <c r="C36" s="23">
        <v>788</v>
      </c>
      <c r="D36" s="24">
        <f aca="true" t="shared" si="16" ref="D36:D67">B36/A36*100</f>
        <v>15.19047619047619</v>
      </c>
      <c r="E36" s="24">
        <f aca="true" t="shared" si="17" ref="E36:E67">C36/A36*100</f>
        <v>18.761904761904763</v>
      </c>
      <c r="F36" s="26">
        <f aca="true" t="shared" si="18" ref="F36:F67">B36*70%</f>
        <v>446.59999999999997</v>
      </c>
      <c r="G36" s="27">
        <f aca="true" t="shared" si="19" ref="G36:G67">C36*70%</f>
        <v>551.5999999999999</v>
      </c>
      <c r="H36" s="28">
        <f t="shared" si="8"/>
        <v>421.0799999999999</v>
      </c>
      <c r="I36" s="29">
        <f t="shared" si="9"/>
        <v>520.0799999999999</v>
      </c>
      <c r="J36" s="29">
        <f t="shared" si="10"/>
        <v>382.8</v>
      </c>
      <c r="K36" s="27">
        <f t="shared" si="11"/>
        <v>472.79999999999995</v>
      </c>
      <c r="L36" s="28">
        <f t="shared" si="12"/>
        <v>342.925</v>
      </c>
      <c r="M36" s="29">
        <f t="shared" si="13"/>
        <v>423.55</v>
      </c>
      <c r="N36" s="29">
        <f aca="true" t="shared" si="20" ref="N36:N67">B36*1.25*(70%*0.7-30%*0.3)</f>
        <v>318.99999999999994</v>
      </c>
      <c r="O36" s="27">
        <f aca="true" t="shared" si="21" ref="O36:O67">C36*1.25*(70%*0.7-30%*0.3)</f>
        <v>393.9999999999999</v>
      </c>
      <c r="P36" s="28">
        <f t="shared" si="14"/>
        <v>274.34</v>
      </c>
      <c r="Q36" s="29">
        <f t="shared" si="15"/>
        <v>338.84</v>
      </c>
      <c r="R36" s="29">
        <f aca="true" t="shared" si="22" ref="R36:R67">B36*(70%-30%)</f>
        <v>255.2</v>
      </c>
      <c r="S36" s="27">
        <f aca="true" t="shared" si="23" ref="S36:S67">C36*(70%-30%)</f>
        <v>315.2</v>
      </c>
    </row>
    <row r="37" spans="1:19" s="40" customFormat="1" ht="12.75">
      <c r="A37" s="30">
        <v>4300</v>
      </c>
      <c r="B37" s="30">
        <v>651</v>
      </c>
      <c r="C37" s="31">
        <v>805</v>
      </c>
      <c r="D37" s="32">
        <f t="shared" si="16"/>
        <v>15.139534883720932</v>
      </c>
      <c r="E37" s="32">
        <f t="shared" si="17"/>
        <v>18.72093023255814</v>
      </c>
      <c r="F37" s="33">
        <f t="shared" si="18"/>
        <v>455.7</v>
      </c>
      <c r="G37" s="34">
        <f t="shared" si="19"/>
        <v>563.5</v>
      </c>
      <c r="H37" s="35">
        <f t="shared" si="8"/>
        <v>429.65999999999997</v>
      </c>
      <c r="I37" s="36">
        <f t="shared" si="9"/>
        <v>531.3</v>
      </c>
      <c r="J37" s="36">
        <f t="shared" si="10"/>
        <v>390.59999999999997</v>
      </c>
      <c r="K37" s="34">
        <f t="shared" si="11"/>
        <v>483</v>
      </c>
      <c r="L37" s="35">
        <f t="shared" si="12"/>
        <v>349.9125</v>
      </c>
      <c r="M37" s="36">
        <f t="shared" si="13"/>
        <v>432.6875</v>
      </c>
      <c r="N37" s="36">
        <f t="shared" si="20"/>
        <v>325.49999999999994</v>
      </c>
      <c r="O37" s="34">
        <f t="shared" si="21"/>
        <v>402.4999999999999</v>
      </c>
      <c r="P37" s="35">
        <f t="shared" si="14"/>
        <v>279.92999999999995</v>
      </c>
      <c r="Q37" s="36">
        <f t="shared" si="15"/>
        <v>346.15</v>
      </c>
      <c r="R37" s="36">
        <f t="shared" si="22"/>
        <v>260.4</v>
      </c>
      <c r="S37" s="34">
        <f t="shared" si="23"/>
        <v>322</v>
      </c>
    </row>
    <row r="38" spans="1:19" ht="12.75">
      <c r="A38" s="22">
        <v>4400</v>
      </c>
      <c r="B38" s="22">
        <v>664</v>
      </c>
      <c r="C38" s="23">
        <v>821</v>
      </c>
      <c r="D38" s="24">
        <f t="shared" si="16"/>
        <v>15.090909090909092</v>
      </c>
      <c r="E38" s="24">
        <f t="shared" si="17"/>
        <v>18.65909090909091</v>
      </c>
      <c r="F38" s="26">
        <f t="shared" si="18"/>
        <v>464.79999999999995</v>
      </c>
      <c r="G38" s="27">
        <f t="shared" si="19"/>
        <v>574.6999999999999</v>
      </c>
      <c r="H38" s="28">
        <f t="shared" si="8"/>
        <v>438.23999999999995</v>
      </c>
      <c r="I38" s="29">
        <f t="shared" si="9"/>
        <v>541.8599999999999</v>
      </c>
      <c r="J38" s="29">
        <f t="shared" si="10"/>
        <v>398.4</v>
      </c>
      <c r="K38" s="27">
        <f t="shared" si="11"/>
        <v>492.59999999999997</v>
      </c>
      <c r="L38" s="28">
        <f t="shared" si="12"/>
        <v>356.9</v>
      </c>
      <c r="M38" s="29">
        <f t="shared" si="13"/>
        <v>441.28749999999997</v>
      </c>
      <c r="N38" s="29">
        <f t="shared" si="20"/>
        <v>331.99999999999994</v>
      </c>
      <c r="O38" s="27">
        <f t="shared" si="21"/>
        <v>410.4999999999999</v>
      </c>
      <c r="P38" s="28">
        <f t="shared" si="14"/>
        <v>285.52</v>
      </c>
      <c r="Q38" s="29">
        <f t="shared" si="15"/>
        <v>353.03</v>
      </c>
      <c r="R38" s="29">
        <f t="shared" si="22"/>
        <v>265.59999999999997</v>
      </c>
      <c r="S38" s="27">
        <f t="shared" si="23"/>
        <v>328.4</v>
      </c>
    </row>
    <row r="39" spans="1:19" s="40" customFormat="1" ht="12.75">
      <c r="A39" s="30">
        <v>4500</v>
      </c>
      <c r="B39" s="30">
        <v>677</v>
      </c>
      <c r="C39" s="31">
        <v>836</v>
      </c>
      <c r="D39" s="32">
        <f t="shared" si="16"/>
        <v>15.044444444444444</v>
      </c>
      <c r="E39" s="32">
        <f t="shared" si="17"/>
        <v>18.577777777777776</v>
      </c>
      <c r="F39" s="33">
        <f t="shared" si="18"/>
        <v>473.9</v>
      </c>
      <c r="G39" s="34">
        <f t="shared" si="19"/>
        <v>585.1999999999999</v>
      </c>
      <c r="H39" s="35">
        <f t="shared" si="8"/>
        <v>446.81999999999994</v>
      </c>
      <c r="I39" s="36">
        <f t="shared" si="9"/>
        <v>551.7599999999999</v>
      </c>
      <c r="J39" s="36">
        <f t="shared" si="10"/>
        <v>406.2</v>
      </c>
      <c r="K39" s="34">
        <f t="shared" si="11"/>
        <v>501.59999999999997</v>
      </c>
      <c r="L39" s="35">
        <f t="shared" si="12"/>
        <v>363.8875</v>
      </c>
      <c r="M39" s="36">
        <f t="shared" si="13"/>
        <v>449.34999999999997</v>
      </c>
      <c r="N39" s="36">
        <f t="shared" si="20"/>
        <v>338.49999999999994</v>
      </c>
      <c r="O39" s="34">
        <f t="shared" si="21"/>
        <v>417.9999999999999</v>
      </c>
      <c r="P39" s="35">
        <f t="shared" si="14"/>
        <v>291.10999999999996</v>
      </c>
      <c r="Q39" s="36">
        <f t="shared" si="15"/>
        <v>359.47999999999996</v>
      </c>
      <c r="R39" s="36">
        <f t="shared" si="22"/>
        <v>270.79999999999995</v>
      </c>
      <c r="S39" s="34">
        <f t="shared" si="23"/>
        <v>334.4</v>
      </c>
    </row>
    <row r="40" spans="1:19" ht="12.75">
      <c r="A40" s="22">
        <v>4600</v>
      </c>
      <c r="B40" s="22">
        <v>689</v>
      </c>
      <c r="C40" s="23">
        <v>851</v>
      </c>
      <c r="D40" s="24">
        <f t="shared" si="16"/>
        <v>14.978260869565219</v>
      </c>
      <c r="E40" s="24">
        <f t="shared" si="17"/>
        <v>18.5</v>
      </c>
      <c r="F40" s="26">
        <f t="shared" si="18"/>
        <v>482.29999999999995</v>
      </c>
      <c r="G40" s="27">
        <f t="shared" si="19"/>
        <v>595.6999999999999</v>
      </c>
      <c r="H40" s="28">
        <f t="shared" si="8"/>
        <v>454.73999999999995</v>
      </c>
      <c r="I40" s="29">
        <f t="shared" si="9"/>
        <v>561.66</v>
      </c>
      <c r="J40" s="29">
        <f t="shared" si="10"/>
        <v>413.4</v>
      </c>
      <c r="K40" s="27">
        <f t="shared" si="11"/>
        <v>510.59999999999997</v>
      </c>
      <c r="L40" s="28">
        <f t="shared" si="12"/>
        <v>370.3375</v>
      </c>
      <c r="M40" s="29">
        <f t="shared" si="13"/>
        <v>457.41249999999997</v>
      </c>
      <c r="N40" s="29">
        <f t="shared" si="20"/>
        <v>344.49999999999994</v>
      </c>
      <c r="O40" s="27">
        <f t="shared" si="21"/>
        <v>425.4999999999999</v>
      </c>
      <c r="P40" s="28">
        <f t="shared" si="14"/>
        <v>296.27</v>
      </c>
      <c r="Q40" s="29">
        <f t="shared" si="15"/>
        <v>365.92999999999995</v>
      </c>
      <c r="R40" s="29">
        <f t="shared" si="22"/>
        <v>275.59999999999997</v>
      </c>
      <c r="S40" s="27">
        <f t="shared" si="23"/>
        <v>340.4</v>
      </c>
    </row>
    <row r="41" spans="1:19" s="40" customFormat="1" ht="12.75">
      <c r="A41" s="30">
        <v>4700</v>
      </c>
      <c r="B41" s="30">
        <v>701</v>
      </c>
      <c r="C41" s="31">
        <v>866</v>
      </c>
      <c r="D41" s="32">
        <f t="shared" si="16"/>
        <v>14.914893617021278</v>
      </c>
      <c r="E41" s="32">
        <f t="shared" si="17"/>
        <v>18.425531914893618</v>
      </c>
      <c r="F41" s="33">
        <f t="shared" si="18"/>
        <v>490.7</v>
      </c>
      <c r="G41" s="34">
        <f t="shared" si="19"/>
        <v>606.1999999999999</v>
      </c>
      <c r="H41" s="35">
        <f t="shared" si="8"/>
        <v>462.65999999999997</v>
      </c>
      <c r="I41" s="36">
        <f t="shared" si="9"/>
        <v>571.56</v>
      </c>
      <c r="J41" s="36">
        <f t="shared" si="10"/>
        <v>420.59999999999997</v>
      </c>
      <c r="K41" s="34">
        <f t="shared" si="11"/>
        <v>519.6</v>
      </c>
      <c r="L41" s="35">
        <f t="shared" si="12"/>
        <v>376.78749999999997</v>
      </c>
      <c r="M41" s="36">
        <f t="shared" si="13"/>
        <v>465.47499999999997</v>
      </c>
      <c r="N41" s="36">
        <f t="shared" si="20"/>
        <v>350.49999999999994</v>
      </c>
      <c r="O41" s="34">
        <f t="shared" si="21"/>
        <v>432.9999999999999</v>
      </c>
      <c r="P41" s="35">
        <f t="shared" si="14"/>
        <v>301.42999999999995</v>
      </c>
      <c r="Q41" s="36">
        <f t="shared" si="15"/>
        <v>372.37999999999994</v>
      </c>
      <c r="R41" s="36">
        <f t="shared" si="22"/>
        <v>280.4</v>
      </c>
      <c r="S41" s="34">
        <f t="shared" si="23"/>
        <v>346.4</v>
      </c>
    </row>
    <row r="42" spans="1:19" ht="12.75">
      <c r="A42" s="22">
        <v>4800</v>
      </c>
      <c r="B42" s="22">
        <v>713</v>
      </c>
      <c r="C42" s="23">
        <v>882</v>
      </c>
      <c r="D42" s="24">
        <f t="shared" si="16"/>
        <v>14.854166666666666</v>
      </c>
      <c r="E42" s="24">
        <f t="shared" si="17"/>
        <v>18.375</v>
      </c>
      <c r="F42" s="26">
        <f t="shared" si="18"/>
        <v>499.09999999999997</v>
      </c>
      <c r="G42" s="27">
        <f t="shared" si="19"/>
        <v>617.4</v>
      </c>
      <c r="H42" s="28">
        <f t="shared" si="8"/>
        <v>470.5799999999999</v>
      </c>
      <c r="I42" s="29">
        <f t="shared" si="9"/>
        <v>582.1199999999999</v>
      </c>
      <c r="J42" s="29">
        <f t="shared" si="10"/>
        <v>427.8</v>
      </c>
      <c r="K42" s="27">
        <f t="shared" si="11"/>
        <v>529.1999999999999</v>
      </c>
      <c r="L42" s="28">
        <f t="shared" si="12"/>
        <v>383.2375</v>
      </c>
      <c r="M42" s="29">
        <f t="shared" si="13"/>
        <v>474.075</v>
      </c>
      <c r="N42" s="29">
        <f t="shared" si="20"/>
        <v>356.49999999999994</v>
      </c>
      <c r="O42" s="27">
        <f t="shared" si="21"/>
        <v>440.9999999999999</v>
      </c>
      <c r="P42" s="28">
        <f t="shared" si="14"/>
        <v>306.59</v>
      </c>
      <c r="Q42" s="29">
        <f t="shared" si="15"/>
        <v>379.25999999999993</v>
      </c>
      <c r="R42" s="29">
        <f t="shared" si="22"/>
        <v>285.2</v>
      </c>
      <c r="S42" s="27">
        <f t="shared" si="23"/>
        <v>352.79999999999995</v>
      </c>
    </row>
    <row r="43" spans="1:19" s="40" customFormat="1" ht="12.75">
      <c r="A43" s="30">
        <v>4900</v>
      </c>
      <c r="B43" s="30">
        <v>726</v>
      </c>
      <c r="C43" s="31">
        <v>897</v>
      </c>
      <c r="D43" s="32">
        <f t="shared" si="16"/>
        <v>14.816326530612244</v>
      </c>
      <c r="E43" s="32">
        <f t="shared" si="17"/>
        <v>18.306122448979593</v>
      </c>
      <c r="F43" s="33">
        <f t="shared" si="18"/>
        <v>508.2</v>
      </c>
      <c r="G43" s="34">
        <f t="shared" si="19"/>
        <v>627.9</v>
      </c>
      <c r="H43" s="35">
        <f t="shared" si="8"/>
        <v>479.15999999999997</v>
      </c>
      <c r="I43" s="36">
        <f t="shared" si="9"/>
        <v>592.02</v>
      </c>
      <c r="J43" s="36">
        <f t="shared" si="10"/>
        <v>435.59999999999997</v>
      </c>
      <c r="K43" s="34">
        <f t="shared" si="11"/>
        <v>538.1999999999999</v>
      </c>
      <c r="L43" s="35">
        <f t="shared" si="12"/>
        <v>390.22499999999997</v>
      </c>
      <c r="M43" s="36">
        <f t="shared" si="13"/>
        <v>482.1375</v>
      </c>
      <c r="N43" s="36">
        <f t="shared" si="20"/>
        <v>362.99999999999994</v>
      </c>
      <c r="O43" s="34">
        <f t="shared" si="21"/>
        <v>448.4999999999999</v>
      </c>
      <c r="P43" s="35">
        <f t="shared" si="14"/>
        <v>312.17999999999995</v>
      </c>
      <c r="Q43" s="36">
        <f t="shared" si="15"/>
        <v>385.7099999999999</v>
      </c>
      <c r="R43" s="36">
        <f t="shared" si="22"/>
        <v>290.4</v>
      </c>
      <c r="S43" s="34">
        <f t="shared" si="23"/>
        <v>358.79999999999995</v>
      </c>
    </row>
    <row r="44" spans="1:19" ht="12.75">
      <c r="A44" s="22">
        <v>5000</v>
      </c>
      <c r="B44" s="22">
        <v>738</v>
      </c>
      <c r="C44" s="23">
        <v>912</v>
      </c>
      <c r="D44" s="24">
        <f t="shared" si="16"/>
        <v>14.760000000000002</v>
      </c>
      <c r="E44" s="24">
        <f t="shared" si="17"/>
        <v>18.240000000000002</v>
      </c>
      <c r="F44" s="26">
        <f t="shared" si="18"/>
        <v>516.6</v>
      </c>
      <c r="G44" s="27">
        <f t="shared" si="19"/>
        <v>638.4</v>
      </c>
      <c r="H44" s="28">
        <f t="shared" si="8"/>
        <v>487.0799999999999</v>
      </c>
      <c r="I44" s="29">
        <f t="shared" si="9"/>
        <v>601.92</v>
      </c>
      <c r="J44" s="29">
        <f t="shared" si="10"/>
        <v>442.8</v>
      </c>
      <c r="K44" s="27">
        <f t="shared" si="11"/>
        <v>547.1999999999999</v>
      </c>
      <c r="L44" s="28">
        <f t="shared" si="12"/>
        <v>396.675</v>
      </c>
      <c r="M44" s="29">
        <f t="shared" si="13"/>
        <v>490.2</v>
      </c>
      <c r="N44" s="29">
        <f t="shared" si="20"/>
        <v>368.99999999999994</v>
      </c>
      <c r="O44" s="27">
        <f t="shared" si="21"/>
        <v>455.9999999999999</v>
      </c>
      <c r="P44" s="28">
        <f t="shared" si="14"/>
        <v>317.34</v>
      </c>
      <c r="Q44" s="29">
        <f t="shared" si="15"/>
        <v>392.15999999999997</v>
      </c>
      <c r="R44" s="29">
        <f t="shared" si="22"/>
        <v>295.2</v>
      </c>
      <c r="S44" s="27">
        <f t="shared" si="23"/>
        <v>364.79999999999995</v>
      </c>
    </row>
    <row r="45" spans="1:19" s="40" customFormat="1" ht="12.75">
      <c r="A45" s="30">
        <v>5100</v>
      </c>
      <c r="B45" s="30">
        <v>751</v>
      </c>
      <c r="C45" s="31">
        <v>928</v>
      </c>
      <c r="D45" s="32">
        <f t="shared" si="16"/>
        <v>14.72549019607843</v>
      </c>
      <c r="E45" s="32">
        <f t="shared" si="17"/>
        <v>18.19607843137255</v>
      </c>
      <c r="F45" s="33">
        <f t="shared" si="18"/>
        <v>525.6999999999999</v>
      </c>
      <c r="G45" s="34">
        <f t="shared" si="19"/>
        <v>649.5999999999999</v>
      </c>
      <c r="H45" s="35">
        <f t="shared" si="8"/>
        <v>495.65999999999997</v>
      </c>
      <c r="I45" s="36">
        <f t="shared" si="9"/>
        <v>612.4799999999999</v>
      </c>
      <c r="J45" s="36">
        <f t="shared" si="10"/>
        <v>450.59999999999997</v>
      </c>
      <c r="K45" s="34">
        <f t="shared" si="11"/>
        <v>556.8</v>
      </c>
      <c r="L45" s="35">
        <f t="shared" si="12"/>
        <v>403.66249999999997</v>
      </c>
      <c r="M45" s="36">
        <f t="shared" si="13"/>
        <v>498.8</v>
      </c>
      <c r="N45" s="36">
        <f t="shared" si="20"/>
        <v>375.49999999999994</v>
      </c>
      <c r="O45" s="34">
        <f t="shared" si="21"/>
        <v>463.9999999999999</v>
      </c>
      <c r="P45" s="35">
        <f t="shared" si="14"/>
        <v>322.92999999999995</v>
      </c>
      <c r="Q45" s="36">
        <f t="shared" si="15"/>
        <v>399.03999999999996</v>
      </c>
      <c r="R45" s="36">
        <f t="shared" si="22"/>
        <v>300.4</v>
      </c>
      <c r="S45" s="34">
        <f t="shared" si="23"/>
        <v>371.2</v>
      </c>
    </row>
    <row r="46" spans="1:19" ht="12.75">
      <c r="A46" s="22">
        <v>5200</v>
      </c>
      <c r="B46" s="22">
        <v>763</v>
      </c>
      <c r="C46" s="23">
        <v>943</v>
      </c>
      <c r="D46" s="24">
        <f t="shared" si="16"/>
        <v>14.673076923076922</v>
      </c>
      <c r="E46" s="24">
        <f t="shared" si="17"/>
        <v>18.134615384615387</v>
      </c>
      <c r="F46" s="26">
        <f t="shared" si="18"/>
        <v>534.1</v>
      </c>
      <c r="G46" s="27">
        <f t="shared" si="19"/>
        <v>660.0999999999999</v>
      </c>
      <c r="H46" s="28">
        <f t="shared" si="8"/>
        <v>503.5799999999999</v>
      </c>
      <c r="I46" s="29">
        <f t="shared" si="9"/>
        <v>622.3799999999999</v>
      </c>
      <c r="J46" s="29">
        <f t="shared" si="10"/>
        <v>457.8</v>
      </c>
      <c r="K46" s="27">
        <f t="shared" si="11"/>
        <v>565.8</v>
      </c>
      <c r="L46" s="28">
        <f t="shared" si="12"/>
        <v>410.1125</v>
      </c>
      <c r="M46" s="29">
        <f t="shared" si="13"/>
        <v>506.8625</v>
      </c>
      <c r="N46" s="29">
        <f t="shared" si="20"/>
        <v>381.49999999999994</v>
      </c>
      <c r="O46" s="27">
        <f t="shared" si="21"/>
        <v>471.4999999999999</v>
      </c>
      <c r="P46" s="28">
        <f t="shared" si="14"/>
        <v>328.09</v>
      </c>
      <c r="Q46" s="29">
        <f t="shared" si="15"/>
        <v>405.48999999999995</v>
      </c>
      <c r="R46" s="29">
        <f t="shared" si="22"/>
        <v>305.2</v>
      </c>
      <c r="S46" s="27">
        <f t="shared" si="23"/>
        <v>377.2</v>
      </c>
    </row>
    <row r="47" spans="1:19" s="40" customFormat="1" ht="12.75">
      <c r="A47" s="30">
        <v>5300</v>
      </c>
      <c r="B47" s="30">
        <v>776</v>
      </c>
      <c r="C47" s="31">
        <v>959</v>
      </c>
      <c r="D47" s="32">
        <f t="shared" si="16"/>
        <v>14.641509433962263</v>
      </c>
      <c r="E47" s="32">
        <f t="shared" si="17"/>
        <v>18.09433962264151</v>
      </c>
      <c r="F47" s="33">
        <f t="shared" si="18"/>
        <v>543.1999999999999</v>
      </c>
      <c r="G47" s="34">
        <f t="shared" si="19"/>
        <v>671.3</v>
      </c>
      <c r="H47" s="35">
        <f t="shared" si="8"/>
        <v>512.16</v>
      </c>
      <c r="I47" s="36">
        <f t="shared" si="9"/>
        <v>632.9399999999999</v>
      </c>
      <c r="J47" s="36">
        <f t="shared" si="10"/>
        <v>465.59999999999997</v>
      </c>
      <c r="K47" s="34">
        <f t="shared" si="11"/>
        <v>575.4</v>
      </c>
      <c r="L47" s="35">
        <f t="shared" si="12"/>
        <v>417.09999999999997</v>
      </c>
      <c r="M47" s="36">
        <f t="shared" si="13"/>
        <v>515.4625</v>
      </c>
      <c r="N47" s="36">
        <f t="shared" si="20"/>
        <v>387.9999999999999</v>
      </c>
      <c r="O47" s="34">
        <f t="shared" si="21"/>
        <v>479.4999999999999</v>
      </c>
      <c r="P47" s="35">
        <f t="shared" si="14"/>
        <v>333.67999999999995</v>
      </c>
      <c r="Q47" s="36">
        <f t="shared" si="15"/>
        <v>412.36999999999995</v>
      </c>
      <c r="R47" s="36">
        <f t="shared" si="22"/>
        <v>310.4</v>
      </c>
      <c r="S47" s="34">
        <f t="shared" si="23"/>
        <v>383.59999999999997</v>
      </c>
    </row>
    <row r="48" spans="1:19" ht="12.75">
      <c r="A48" s="22">
        <v>5400</v>
      </c>
      <c r="B48" s="22">
        <v>788</v>
      </c>
      <c r="C48" s="23">
        <v>974</v>
      </c>
      <c r="D48" s="24">
        <f t="shared" si="16"/>
        <v>14.592592592592593</v>
      </c>
      <c r="E48" s="24">
        <f t="shared" si="17"/>
        <v>18.037037037037038</v>
      </c>
      <c r="F48" s="26">
        <f t="shared" si="18"/>
        <v>551.5999999999999</v>
      </c>
      <c r="G48" s="27">
        <f t="shared" si="19"/>
        <v>681.8</v>
      </c>
      <c r="H48" s="28">
        <f t="shared" si="8"/>
        <v>520.0799999999999</v>
      </c>
      <c r="I48" s="29">
        <f t="shared" si="9"/>
        <v>642.8399999999999</v>
      </c>
      <c r="J48" s="29">
        <f t="shared" si="10"/>
        <v>472.79999999999995</v>
      </c>
      <c r="K48" s="27">
        <f t="shared" si="11"/>
        <v>584.4</v>
      </c>
      <c r="L48" s="28">
        <f t="shared" si="12"/>
        <v>423.55</v>
      </c>
      <c r="M48" s="29">
        <f t="shared" si="13"/>
        <v>523.525</v>
      </c>
      <c r="N48" s="29">
        <f t="shared" si="20"/>
        <v>393.9999999999999</v>
      </c>
      <c r="O48" s="27">
        <f t="shared" si="21"/>
        <v>486.9999999999999</v>
      </c>
      <c r="P48" s="28">
        <f t="shared" si="14"/>
        <v>338.84</v>
      </c>
      <c r="Q48" s="29">
        <f t="shared" si="15"/>
        <v>418.81999999999994</v>
      </c>
      <c r="R48" s="29">
        <f t="shared" si="22"/>
        <v>315.2</v>
      </c>
      <c r="S48" s="27">
        <f t="shared" si="23"/>
        <v>389.59999999999997</v>
      </c>
    </row>
    <row r="49" spans="1:19" s="40" customFormat="1" ht="12.75">
      <c r="A49" s="30">
        <v>5500</v>
      </c>
      <c r="B49" s="30">
        <v>800</v>
      </c>
      <c r="C49" s="31">
        <v>989</v>
      </c>
      <c r="D49" s="32">
        <f t="shared" si="16"/>
        <v>14.545454545454545</v>
      </c>
      <c r="E49" s="32">
        <f t="shared" si="17"/>
        <v>17.98181818181818</v>
      </c>
      <c r="F49" s="33">
        <f t="shared" si="18"/>
        <v>560</v>
      </c>
      <c r="G49" s="34">
        <f t="shared" si="19"/>
        <v>692.3</v>
      </c>
      <c r="H49" s="35">
        <f t="shared" si="8"/>
        <v>527.9999999999999</v>
      </c>
      <c r="I49" s="36">
        <f t="shared" si="9"/>
        <v>652.7399999999999</v>
      </c>
      <c r="J49" s="36">
        <f t="shared" si="10"/>
        <v>480</v>
      </c>
      <c r="K49" s="34">
        <f t="shared" si="11"/>
        <v>593.4</v>
      </c>
      <c r="L49" s="35">
        <f t="shared" si="12"/>
        <v>430</v>
      </c>
      <c r="M49" s="36">
        <f t="shared" si="13"/>
        <v>531.5875</v>
      </c>
      <c r="N49" s="36">
        <f t="shared" si="20"/>
        <v>399.9999999999999</v>
      </c>
      <c r="O49" s="34">
        <f t="shared" si="21"/>
        <v>494.4999999999999</v>
      </c>
      <c r="P49" s="35">
        <f t="shared" si="14"/>
        <v>343.99999999999994</v>
      </c>
      <c r="Q49" s="36">
        <f t="shared" si="15"/>
        <v>425.2699999999999</v>
      </c>
      <c r="R49" s="36">
        <f t="shared" si="22"/>
        <v>320</v>
      </c>
      <c r="S49" s="34">
        <f t="shared" si="23"/>
        <v>395.59999999999997</v>
      </c>
    </row>
    <row r="50" spans="1:19" ht="12.75">
      <c r="A50" s="22">
        <v>5600</v>
      </c>
      <c r="B50" s="22">
        <v>812</v>
      </c>
      <c r="C50" s="23">
        <v>1004</v>
      </c>
      <c r="D50" s="24">
        <f t="shared" si="16"/>
        <v>14.499999999999998</v>
      </c>
      <c r="E50" s="24">
        <f t="shared" si="17"/>
        <v>17.92857142857143</v>
      </c>
      <c r="F50" s="26">
        <f t="shared" si="18"/>
        <v>568.4</v>
      </c>
      <c r="G50" s="27">
        <f t="shared" si="19"/>
        <v>702.8</v>
      </c>
      <c r="H50" s="28">
        <f t="shared" si="8"/>
        <v>535.92</v>
      </c>
      <c r="I50" s="29">
        <f t="shared" si="9"/>
        <v>662.6399999999999</v>
      </c>
      <c r="J50" s="29">
        <f t="shared" si="10"/>
        <v>487.2</v>
      </c>
      <c r="K50" s="27">
        <f t="shared" si="11"/>
        <v>602.4</v>
      </c>
      <c r="L50" s="28">
        <f t="shared" si="12"/>
        <v>436.45</v>
      </c>
      <c r="M50" s="29">
        <f t="shared" si="13"/>
        <v>539.65</v>
      </c>
      <c r="N50" s="29">
        <f t="shared" si="20"/>
        <v>405.9999999999999</v>
      </c>
      <c r="O50" s="27">
        <f t="shared" si="21"/>
        <v>501.9999999999999</v>
      </c>
      <c r="P50" s="28">
        <f t="shared" si="14"/>
        <v>349.15999999999997</v>
      </c>
      <c r="Q50" s="29">
        <f t="shared" si="15"/>
        <v>431.7199999999999</v>
      </c>
      <c r="R50" s="29">
        <f t="shared" si="22"/>
        <v>324.79999999999995</v>
      </c>
      <c r="S50" s="27">
        <f t="shared" si="23"/>
        <v>401.59999999999997</v>
      </c>
    </row>
    <row r="51" spans="1:19" s="40" customFormat="1" ht="12.75">
      <c r="A51" s="30">
        <v>5700</v>
      </c>
      <c r="B51" s="30">
        <v>825</v>
      </c>
      <c r="C51" s="31">
        <v>1019</v>
      </c>
      <c r="D51" s="32">
        <f t="shared" si="16"/>
        <v>14.473684210526317</v>
      </c>
      <c r="E51" s="32">
        <f t="shared" si="17"/>
        <v>17.87719298245614</v>
      </c>
      <c r="F51" s="33">
        <f t="shared" si="18"/>
        <v>577.5</v>
      </c>
      <c r="G51" s="34">
        <f t="shared" si="19"/>
        <v>713.3</v>
      </c>
      <c r="H51" s="35">
        <f t="shared" si="8"/>
        <v>544.4999999999999</v>
      </c>
      <c r="I51" s="36">
        <f t="shared" si="9"/>
        <v>672.54</v>
      </c>
      <c r="J51" s="36">
        <f t="shared" si="10"/>
        <v>495</v>
      </c>
      <c r="K51" s="34">
        <f t="shared" si="11"/>
        <v>611.4</v>
      </c>
      <c r="L51" s="35">
        <f t="shared" si="12"/>
        <v>443.4375</v>
      </c>
      <c r="M51" s="36">
        <f t="shared" si="13"/>
        <v>547.7125</v>
      </c>
      <c r="N51" s="36">
        <f t="shared" si="20"/>
        <v>412.4999999999999</v>
      </c>
      <c r="O51" s="34">
        <f t="shared" si="21"/>
        <v>509.4999999999999</v>
      </c>
      <c r="P51" s="35">
        <f t="shared" si="14"/>
        <v>354.74999999999994</v>
      </c>
      <c r="Q51" s="36">
        <f t="shared" si="15"/>
        <v>438.16999999999996</v>
      </c>
      <c r="R51" s="36">
        <f t="shared" si="22"/>
        <v>330</v>
      </c>
      <c r="S51" s="34">
        <f t="shared" si="23"/>
        <v>407.59999999999997</v>
      </c>
    </row>
    <row r="52" spans="1:19" ht="12.75">
      <c r="A52" s="22">
        <v>5800</v>
      </c>
      <c r="B52" s="22">
        <v>837</v>
      </c>
      <c r="C52" s="23">
        <v>1035</v>
      </c>
      <c r="D52" s="24">
        <f t="shared" si="16"/>
        <v>14.43103448275862</v>
      </c>
      <c r="E52" s="24">
        <f t="shared" si="17"/>
        <v>17.844827586206897</v>
      </c>
      <c r="F52" s="26">
        <f t="shared" si="18"/>
        <v>585.9</v>
      </c>
      <c r="G52" s="27">
        <f t="shared" si="19"/>
        <v>724.5</v>
      </c>
      <c r="H52" s="28">
        <f t="shared" si="8"/>
        <v>552.42</v>
      </c>
      <c r="I52" s="29">
        <f t="shared" si="9"/>
        <v>683.0999999999999</v>
      </c>
      <c r="J52" s="29">
        <f t="shared" si="10"/>
        <v>502.2</v>
      </c>
      <c r="K52" s="27">
        <f t="shared" si="11"/>
        <v>621</v>
      </c>
      <c r="L52" s="28">
        <f t="shared" si="12"/>
        <v>449.8875</v>
      </c>
      <c r="M52" s="29">
        <f t="shared" si="13"/>
        <v>556.3125</v>
      </c>
      <c r="N52" s="29">
        <f t="shared" si="20"/>
        <v>418.4999999999999</v>
      </c>
      <c r="O52" s="27">
        <f t="shared" si="21"/>
        <v>517.4999999999999</v>
      </c>
      <c r="P52" s="28">
        <f t="shared" si="14"/>
        <v>359.90999999999997</v>
      </c>
      <c r="Q52" s="29">
        <f t="shared" si="15"/>
        <v>445.04999999999995</v>
      </c>
      <c r="R52" s="29">
        <f t="shared" si="22"/>
        <v>334.79999999999995</v>
      </c>
      <c r="S52" s="27">
        <f t="shared" si="23"/>
        <v>413.99999999999994</v>
      </c>
    </row>
    <row r="53" spans="1:19" s="40" customFormat="1" ht="12.75">
      <c r="A53" s="30">
        <v>5900</v>
      </c>
      <c r="B53" s="30">
        <v>850</v>
      </c>
      <c r="C53" s="31">
        <v>1050</v>
      </c>
      <c r="D53" s="32">
        <f t="shared" si="16"/>
        <v>14.40677966101695</v>
      </c>
      <c r="E53" s="32">
        <f t="shared" si="17"/>
        <v>17.796610169491526</v>
      </c>
      <c r="F53" s="33">
        <f t="shared" si="18"/>
        <v>595</v>
      </c>
      <c r="G53" s="34">
        <f t="shared" si="19"/>
        <v>735</v>
      </c>
      <c r="H53" s="35">
        <f t="shared" si="8"/>
        <v>560.9999999999999</v>
      </c>
      <c r="I53" s="36">
        <f t="shared" si="9"/>
        <v>692.9999999999999</v>
      </c>
      <c r="J53" s="36">
        <f t="shared" si="10"/>
        <v>510</v>
      </c>
      <c r="K53" s="34">
        <f t="shared" si="11"/>
        <v>630</v>
      </c>
      <c r="L53" s="35">
        <f t="shared" si="12"/>
        <v>456.875</v>
      </c>
      <c r="M53" s="36">
        <f t="shared" si="13"/>
        <v>564.375</v>
      </c>
      <c r="N53" s="36">
        <f t="shared" si="20"/>
        <v>424.9999999999999</v>
      </c>
      <c r="O53" s="34">
        <f t="shared" si="21"/>
        <v>524.9999999999999</v>
      </c>
      <c r="P53" s="35">
        <f t="shared" si="14"/>
        <v>365.49999999999994</v>
      </c>
      <c r="Q53" s="36">
        <f t="shared" si="15"/>
        <v>451.49999999999994</v>
      </c>
      <c r="R53" s="36">
        <f t="shared" si="22"/>
        <v>340</v>
      </c>
      <c r="S53" s="34">
        <f t="shared" si="23"/>
        <v>419.99999999999994</v>
      </c>
    </row>
    <row r="54" spans="1:19" ht="12.75">
      <c r="A54" s="22">
        <v>6000</v>
      </c>
      <c r="B54" s="22">
        <v>862</v>
      </c>
      <c r="C54" s="23">
        <v>1065</v>
      </c>
      <c r="D54" s="24">
        <f t="shared" si="16"/>
        <v>14.366666666666667</v>
      </c>
      <c r="E54" s="24">
        <f t="shared" si="17"/>
        <v>17.75</v>
      </c>
      <c r="F54" s="26">
        <f t="shared" si="18"/>
        <v>603.4</v>
      </c>
      <c r="G54" s="27">
        <f t="shared" si="19"/>
        <v>745.5</v>
      </c>
      <c r="H54" s="28">
        <f t="shared" si="8"/>
        <v>568.92</v>
      </c>
      <c r="I54" s="29">
        <f t="shared" si="9"/>
        <v>702.8999999999999</v>
      </c>
      <c r="J54" s="29">
        <f t="shared" si="10"/>
        <v>517.1999999999999</v>
      </c>
      <c r="K54" s="27">
        <f t="shared" si="11"/>
        <v>639</v>
      </c>
      <c r="L54" s="28">
        <f t="shared" si="12"/>
        <v>463.325</v>
      </c>
      <c r="M54" s="29">
        <f t="shared" si="13"/>
        <v>572.4375</v>
      </c>
      <c r="N54" s="29">
        <f t="shared" si="20"/>
        <v>430.9999999999999</v>
      </c>
      <c r="O54" s="27">
        <f t="shared" si="21"/>
        <v>532.4999999999999</v>
      </c>
      <c r="P54" s="28">
        <f t="shared" si="14"/>
        <v>370.65999999999997</v>
      </c>
      <c r="Q54" s="29">
        <f t="shared" si="15"/>
        <v>457.94999999999993</v>
      </c>
      <c r="R54" s="29">
        <f t="shared" si="22"/>
        <v>344.79999999999995</v>
      </c>
      <c r="S54" s="27">
        <f t="shared" si="23"/>
        <v>425.99999999999994</v>
      </c>
    </row>
    <row r="55" spans="1:19" s="40" customFormat="1" ht="12.75">
      <c r="A55" s="30">
        <v>6100</v>
      </c>
      <c r="B55" s="30">
        <v>875</v>
      </c>
      <c r="C55" s="31">
        <v>1081</v>
      </c>
      <c r="D55" s="32">
        <f t="shared" si="16"/>
        <v>14.344262295081966</v>
      </c>
      <c r="E55" s="32">
        <f t="shared" si="17"/>
        <v>17.721311475409838</v>
      </c>
      <c r="F55" s="33">
        <f t="shared" si="18"/>
        <v>612.5</v>
      </c>
      <c r="G55" s="34">
        <f t="shared" si="19"/>
        <v>756.6999999999999</v>
      </c>
      <c r="H55" s="35">
        <f t="shared" si="8"/>
        <v>577.4999999999999</v>
      </c>
      <c r="I55" s="36">
        <f t="shared" si="9"/>
        <v>713.4599999999999</v>
      </c>
      <c r="J55" s="36">
        <f t="shared" si="10"/>
        <v>525</v>
      </c>
      <c r="K55" s="34">
        <f t="shared" si="11"/>
        <v>648.6</v>
      </c>
      <c r="L55" s="35">
        <f t="shared" si="12"/>
        <v>470.3125</v>
      </c>
      <c r="M55" s="36">
        <f t="shared" si="13"/>
        <v>581.0375</v>
      </c>
      <c r="N55" s="36">
        <f t="shared" si="20"/>
        <v>437.4999999999999</v>
      </c>
      <c r="O55" s="34">
        <f t="shared" si="21"/>
        <v>540.4999999999999</v>
      </c>
      <c r="P55" s="35">
        <f t="shared" si="14"/>
        <v>376.24999999999994</v>
      </c>
      <c r="Q55" s="36">
        <f t="shared" si="15"/>
        <v>464.8299999999999</v>
      </c>
      <c r="R55" s="36">
        <f t="shared" si="22"/>
        <v>349.99999999999994</v>
      </c>
      <c r="S55" s="34">
        <f t="shared" si="23"/>
        <v>432.4</v>
      </c>
    </row>
    <row r="56" spans="1:19" ht="12.75">
      <c r="A56" s="22">
        <v>6200</v>
      </c>
      <c r="B56" s="22">
        <v>887</v>
      </c>
      <c r="C56" s="23">
        <v>1096</v>
      </c>
      <c r="D56" s="24">
        <f t="shared" si="16"/>
        <v>14.306451612903226</v>
      </c>
      <c r="E56" s="24">
        <f t="shared" si="17"/>
        <v>17.67741935483871</v>
      </c>
      <c r="F56" s="26">
        <f t="shared" si="18"/>
        <v>620.9</v>
      </c>
      <c r="G56" s="27">
        <f t="shared" si="19"/>
        <v>767.1999999999999</v>
      </c>
      <c r="H56" s="28">
        <f t="shared" si="8"/>
        <v>585.42</v>
      </c>
      <c r="I56" s="29">
        <f t="shared" si="9"/>
        <v>723.3599999999999</v>
      </c>
      <c r="J56" s="29">
        <f t="shared" si="10"/>
        <v>532.1999999999999</v>
      </c>
      <c r="K56" s="27">
        <f t="shared" si="11"/>
        <v>657.6</v>
      </c>
      <c r="L56" s="28">
        <f t="shared" si="12"/>
        <v>476.7625</v>
      </c>
      <c r="M56" s="29">
        <f t="shared" si="13"/>
        <v>589.1</v>
      </c>
      <c r="N56" s="29">
        <f t="shared" si="20"/>
        <v>443.4999999999999</v>
      </c>
      <c r="O56" s="27">
        <f t="shared" si="21"/>
        <v>547.9999999999999</v>
      </c>
      <c r="P56" s="28">
        <f t="shared" si="14"/>
        <v>381.40999999999997</v>
      </c>
      <c r="Q56" s="29">
        <f t="shared" si="15"/>
        <v>471.2799999999999</v>
      </c>
      <c r="R56" s="29">
        <f t="shared" si="22"/>
        <v>354.79999999999995</v>
      </c>
      <c r="S56" s="27">
        <f t="shared" si="23"/>
        <v>438.4</v>
      </c>
    </row>
    <row r="57" spans="1:19" s="40" customFormat="1" ht="12.75">
      <c r="A57" s="30">
        <v>6300</v>
      </c>
      <c r="B57" s="30">
        <v>899</v>
      </c>
      <c r="C57" s="31">
        <v>1112</v>
      </c>
      <c r="D57" s="32">
        <f t="shared" si="16"/>
        <v>14.269841269841269</v>
      </c>
      <c r="E57" s="32">
        <f t="shared" si="17"/>
        <v>17.650793650793652</v>
      </c>
      <c r="F57" s="33">
        <f t="shared" si="18"/>
        <v>629.3</v>
      </c>
      <c r="G57" s="34">
        <f t="shared" si="19"/>
        <v>778.4</v>
      </c>
      <c r="H57" s="35">
        <f t="shared" si="8"/>
        <v>593.3399999999999</v>
      </c>
      <c r="I57" s="36">
        <f t="shared" si="9"/>
        <v>733.92</v>
      </c>
      <c r="J57" s="36">
        <f t="shared" si="10"/>
        <v>539.4</v>
      </c>
      <c r="K57" s="34">
        <f t="shared" si="11"/>
        <v>667.1999999999999</v>
      </c>
      <c r="L57" s="35">
        <f t="shared" si="12"/>
        <v>483.2125</v>
      </c>
      <c r="M57" s="36">
        <f t="shared" si="13"/>
        <v>597.7</v>
      </c>
      <c r="N57" s="36">
        <f t="shared" si="20"/>
        <v>449.4999999999999</v>
      </c>
      <c r="O57" s="34">
        <f t="shared" si="21"/>
        <v>555.9999999999999</v>
      </c>
      <c r="P57" s="35">
        <f t="shared" si="14"/>
        <v>386.56999999999994</v>
      </c>
      <c r="Q57" s="36">
        <f t="shared" si="15"/>
        <v>478.1599999999999</v>
      </c>
      <c r="R57" s="36">
        <f t="shared" si="22"/>
        <v>359.59999999999997</v>
      </c>
      <c r="S57" s="34">
        <f t="shared" si="23"/>
        <v>444.79999999999995</v>
      </c>
    </row>
    <row r="58" spans="1:19" ht="12.75">
      <c r="A58" s="22">
        <v>6400</v>
      </c>
      <c r="B58" s="22">
        <v>911</v>
      </c>
      <c r="C58" s="23">
        <v>1127</v>
      </c>
      <c r="D58" s="24">
        <f t="shared" si="16"/>
        <v>14.234375</v>
      </c>
      <c r="E58" s="24">
        <f t="shared" si="17"/>
        <v>17.609375</v>
      </c>
      <c r="F58" s="26">
        <f t="shared" si="18"/>
        <v>637.6999999999999</v>
      </c>
      <c r="G58" s="27">
        <f t="shared" si="19"/>
        <v>788.9</v>
      </c>
      <c r="H58" s="28">
        <f t="shared" si="8"/>
        <v>601.2599999999999</v>
      </c>
      <c r="I58" s="29">
        <f t="shared" si="9"/>
        <v>743.8199999999999</v>
      </c>
      <c r="J58" s="29">
        <f t="shared" si="10"/>
        <v>546.6</v>
      </c>
      <c r="K58" s="27">
        <f t="shared" si="11"/>
        <v>676.1999999999999</v>
      </c>
      <c r="L58" s="28">
        <f t="shared" si="12"/>
        <v>489.66249999999997</v>
      </c>
      <c r="M58" s="29">
        <f t="shared" si="13"/>
        <v>605.7625</v>
      </c>
      <c r="N58" s="29">
        <f t="shared" si="20"/>
        <v>455.4999999999999</v>
      </c>
      <c r="O58" s="27">
        <f t="shared" si="21"/>
        <v>563.4999999999999</v>
      </c>
      <c r="P58" s="28">
        <f t="shared" si="14"/>
        <v>391.72999999999996</v>
      </c>
      <c r="Q58" s="29">
        <f t="shared" si="15"/>
        <v>484.60999999999996</v>
      </c>
      <c r="R58" s="29">
        <f t="shared" si="22"/>
        <v>364.4</v>
      </c>
      <c r="S58" s="27">
        <f t="shared" si="23"/>
        <v>450.79999999999995</v>
      </c>
    </row>
    <row r="59" spans="1:19" s="40" customFormat="1" ht="12.75">
      <c r="A59" s="30">
        <v>6500</v>
      </c>
      <c r="B59" s="30">
        <v>924</v>
      </c>
      <c r="C59" s="31">
        <v>1142</v>
      </c>
      <c r="D59" s="32">
        <f t="shared" si="16"/>
        <v>14.215384615384616</v>
      </c>
      <c r="E59" s="32">
        <f t="shared" si="17"/>
        <v>17.56923076923077</v>
      </c>
      <c r="F59" s="33">
        <f t="shared" si="18"/>
        <v>646.8</v>
      </c>
      <c r="G59" s="34">
        <f t="shared" si="19"/>
        <v>799.4</v>
      </c>
      <c r="H59" s="35">
        <f t="shared" si="8"/>
        <v>609.8399999999999</v>
      </c>
      <c r="I59" s="36">
        <f t="shared" si="9"/>
        <v>753.7199999999999</v>
      </c>
      <c r="J59" s="36">
        <f t="shared" si="10"/>
        <v>554.4</v>
      </c>
      <c r="K59" s="34">
        <f t="shared" si="11"/>
        <v>685.1999999999999</v>
      </c>
      <c r="L59" s="35">
        <f t="shared" si="12"/>
        <v>496.65</v>
      </c>
      <c r="M59" s="36">
        <f t="shared" si="13"/>
        <v>613.825</v>
      </c>
      <c r="N59" s="36">
        <f t="shared" si="20"/>
        <v>461.9999999999999</v>
      </c>
      <c r="O59" s="34">
        <f t="shared" si="21"/>
        <v>570.9999999999999</v>
      </c>
      <c r="P59" s="35">
        <f t="shared" si="14"/>
        <v>397.31999999999994</v>
      </c>
      <c r="Q59" s="36">
        <f t="shared" si="15"/>
        <v>491.05999999999995</v>
      </c>
      <c r="R59" s="36">
        <f t="shared" si="22"/>
        <v>369.59999999999997</v>
      </c>
      <c r="S59" s="34">
        <f t="shared" si="23"/>
        <v>456.79999999999995</v>
      </c>
    </row>
    <row r="60" spans="1:19" ht="12.75">
      <c r="A60" s="22">
        <v>6600</v>
      </c>
      <c r="B60" s="22">
        <v>936</v>
      </c>
      <c r="C60" s="23">
        <v>1157</v>
      </c>
      <c r="D60" s="24">
        <f t="shared" si="16"/>
        <v>14.181818181818182</v>
      </c>
      <c r="E60" s="24">
        <f t="shared" si="17"/>
        <v>17.53030303030303</v>
      </c>
      <c r="F60" s="26">
        <f t="shared" si="18"/>
        <v>655.1999999999999</v>
      </c>
      <c r="G60" s="27">
        <f t="shared" si="19"/>
        <v>809.9</v>
      </c>
      <c r="H60" s="28">
        <f t="shared" si="8"/>
        <v>617.7599999999999</v>
      </c>
      <c r="I60" s="29">
        <f t="shared" si="9"/>
        <v>763.6199999999999</v>
      </c>
      <c r="J60" s="29">
        <f t="shared" si="10"/>
        <v>561.6</v>
      </c>
      <c r="K60" s="27">
        <f t="shared" si="11"/>
        <v>694.1999999999999</v>
      </c>
      <c r="L60" s="28">
        <f t="shared" si="12"/>
        <v>503.09999999999997</v>
      </c>
      <c r="M60" s="29">
        <f t="shared" si="13"/>
        <v>621.8875</v>
      </c>
      <c r="N60" s="29">
        <f t="shared" si="20"/>
        <v>467.9999999999999</v>
      </c>
      <c r="O60" s="27">
        <f t="shared" si="21"/>
        <v>578.4999999999999</v>
      </c>
      <c r="P60" s="28">
        <f t="shared" si="14"/>
        <v>402.47999999999996</v>
      </c>
      <c r="Q60" s="29">
        <f t="shared" si="15"/>
        <v>497.50999999999993</v>
      </c>
      <c r="R60" s="29">
        <f t="shared" si="22"/>
        <v>374.4</v>
      </c>
      <c r="S60" s="27">
        <f t="shared" si="23"/>
        <v>462.79999999999995</v>
      </c>
    </row>
    <row r="61" spans="1:19" s="40" customFormat="1" ht="12.75">
      <c r="A61" s="30">
        <v>6700</v>
      </c>
      <c r="B61" s="30">
        <v>949</v>
      </c>
      <c r="C61" s="31">
        <v>1172</v>
      </c>
      <c r="D61" s="32">
        <f t="shared" si="16"/>
        <v>14.164179104477611</v>
      </c>
      <c r="E61" s="32">
        <f t="shared" si="17"/>
        <v>17.492537313432834</v>
      </c>
      <c r="F61" s="33">
        <f t="shared" si="18"/>
        <v>664.3</v>
      </c>
      <c r="G61" s="34">
        <f t="shared" si="19"/>
        <v>820.4</v>
      </c>
      <c r="H61" s="35">
        <f t="shared" si="8"/>
        <v>626.3399999999999</v>
      </c>
      <c r="I61" s="36">
        <f t="shared" si="9"/>
        <v>773.5199999999999</v>
      </c>
      <c r="J61" s="36">
        <f t="shared" si="10"/>
        <v>569.4</v>
      </c>
      <c r="K61" s="34">
        <f t="shared" si="11"/>
        <v>703.1999999999999</v>
      </c>
      <c r="L61" s="35">
        <f t="shared" si="12"/>
        <v>510.0875</v>
      </c>
      <c r="M61" s="36">
        <f t="shared" si="13"/>
        <v>629.95</v>
      </c>
      <c r="N61" s="36">
        <f t="shared" si="20"/>
        <v>474.4999999999999</v>
      </c>
      <c r="O61" s="34">
        <f t="shared" si="21"/>
        <v>585.9999999999999</v>
      </c>
      <c r="P61" s="35">
        <f t="shared" si="14"/>
        <v>408.06999999999994</v>
      </c>
      <c r="Q61" s="36">
        <f t="shared" si="15"/>
        <v>503.9599999999999</v>
      </c>
      <c r="R61" s="36">
        <f t="shared" si="22"/>
        <v>379.59999999999997</v>
      </c>
      <c r="S61" s="34">
        <f t="shared" si="23"/>
        <v>468.79999999999995</v>
      </c>
    </row>
    <row r="62" spans="1:19" ht="12.75">
      <c r="A62" s="22">
        <v>6800</v>
      </c>
      <c r="B62" s="22">
        <v>961</v>
      </c>
      <c r="C62" s="23">
        <v>1188</v>
      </c>
      <c r="D62" s="24">
        <f t="shared" si="16"/>
        <v>14.132352941176471</v>
      </c>
      <c r="E62" s="24">
        <f t="shared" si="17"/>
        <v>17.47058823529412</v>
      </c>
      <c r="F62" s="26">
        <f t="shared" si="18"/>
        <v>672.6999999999999</v>
      </c>
      <c r="G62" s="27">
        <f t="shared" si="19"/>
        <v>831.5999999999999</v>
      </c>
      <c r="H62" s="28">
        <f t="shared" si="8"/>
        <v>634.2599999999999</v>
      </c>
      <c r="I62" s="29">
        <f t="shared" si="9"/>
        <v>784.0799999999999</v>
      </c>
      <c r="J62" s="29">
        <f t="shared" si="10"/>
        <v>576.6</v>
      </c>
      <c r="K62" s="27">
        <f t="shared" si="11"/>
        <v>712.8</v>
      </c>
      <c r="L62" s="28">
        <f t="shared" si="12"/>
        <v>516.5375</v>
      </c>
      <c r="M62" s="29">
        <f t="shared" si="13"/>
        <v>638.55</v>
      </c>
      <c r="N62" s="29">
        <f t="shared" si="20"/>
        <v>480.4999999999999</v>
      </c>
      <c r="O62" s="27">
        <f t="shared" si="21"/>
        <v>593.9999999999999</v>
      </c>
      <c r="P62" s="28">
        <f t="shared" si="14"/>
        <v>413.22999999999996</v>
      </c>
      <c r="Q62" s="29">
        <f t="shared" si="15"/>
        <v>510.8399999999999</v>
      </c>
      <c r="R62" s="29">
        <f t="shared" si="22"/>
        <v>384.4</v>
      </c>
      <c r="S62" s="27">
        <f t="shared" si="23"/>
        <v>475.2</v>
      </c>
    </row>
    <row r="63" spans="1:19" s="40" customFormat="1" ht="12.75">
      <c r="A63" s="30">
        <v>6900</v>
      </c>
      <c r="B63" s="30">
        <v>974</v>
      </c>
      <c r="C63" s="31">
        <v>1203</v>
      </c>
      <c r="D63" s="32">
        <f t="shared" si="16"/>
        <v>14.115942028985506</v>
      </c>
      <c r="E63" s="32">
        <f t="shared" si="17"/>
        <v>17.434782608695652</v>
      </c>
      <c r="F63" s="33">
        <f t="shared" si="18"/>
        <v>681.8</v>
      </c>
      <c r="G63" s="34">
        <f t="shared" si="19"/>
        <v>842.0999999999999</v>
      </c>
      <c r="H63" s="35">
        <f t="shared" si="8"/>
        <v>642.8399999999999</v>
      </c>
      <c r="I63" s="36">
        <f t="shared" si="9"/>
        <v>793.9799999999999</v>
      </c>
      <c r="J63" s="36">
        <f t="shared" si="10"/>
        <v>584.4</v>
      </c>
      <c r="K63" s="34">
        <f t="shared" si="11"/>
        <v>721.8</v>
      </c>
      <c r="L63" s="35">
        <f t="shared" si="12"/>
        <v>523.525</v>
      </c>
      <c r="M63" s="36">
        <f t="shared" si="13"/>
        <v>646.6125</v>
      </c>
      <c r="N63" s="36">
        <f t="shared" si="20"/>
        <v>486.9999999999999</v>
      </c>
      <c r="O63" s="34">
        <f t="shared" si="21"/>
        <v>601.4999999999999</v>
      </c>
      <c r="P63" s="35">
        <f t="shared" si="14"/>
        <v>418.81999999999994</v>
      </c>
      <c r="Q63" s="36">
        <f t="shared" si="15"/>
        <v>517.29</v>
      </c>
      <c r="R63" s="36">
        <f t="shared" si="22"/>
        <v>389.59999999999997</v>
      </c>
      <c r="S63" s="34">
        <f t="shared" si="23"/>
        <v>481.19999999999993</v>
      </c>
    </row>
    <row r="64" spans="1:19" ht="12.75">
      <c r="A64" s="22">
        <v>7000</v>
      </c>
      <c r="B64" s="22">
        <v>986</v>
      </c>
      <c r="C64" s="23">
        <v>1218</v>
      </c>
      <c r="D64" s="24">
        <f t="shared" si="16"/>
        <v>14.085714285714285</v>
      </c>
      <c r="E64" s="24">
        <f t="shared" si="17"/>
        <v>17.4</v>
      </c>
      <c r="F64" s="26">
        <f t="shared" si="18"/>
        <v>690.1999999999999</v>
      </c>
      <c r="G64" s="27">
        <f t="shared" si="19"/>
        <v>852.5999999999999</v>
      </c>
      <c r="H64" s="28">
        <f t="shared" si="8"/>
        <v>650.7599999999999</v>
      </c>
      <c r="I64" s="29">
        <f t="shared" si="9"/>
        <v>803.8799999999999</v>
      </c>
      <c r="J64" s="29">
        <f t="shared" si="10"/>
        <v>591.6</v>
      </c>
      <c r="K64" s="27">
        <f t="shared" si="11"/>
        <v>730.8</v>
      </c>
      <c r="L64" s="28">
        <f t="shared" si="12"/>
        <v>529.975</v>
      </c>
      <c r="M64" s="29">
        <f t="shared" si="13"/>
        <v>654.675</v>
      </c>
      <c r="N64" s="29">
        <f t="shared" si="20"/>
        <v>492.9999999999999</v>
      </c>
      <c r="O64" s="27">
        <f t="shared" si="21"/>
        <v>608.9999999999999</v>
      </c>
      <c r="P64" s="28">
        <f t="shared" si="14"/>
        <v>423.97999999999996</v>
      </c>
      <c r="Q64" s="29">
        <f t="shared" si="15"/>
        <v>523.7399999999999</v>
      </c>
      <c r="R64" s="29">
        <f t="shared" si="22"/>
        <v>394.4</v>
      </c>
      <c r="S64" s="27">
        <f t="shared" si="23"/>
        <v>487.19999999999993</v>
      </c>
    </row>
    <row r="65" spans="1:19" s="40" customFormat="1" ht="12.75">
      <c r="A65" s="30">
        <v>7100</v>
      </c>
      <c r="B65" s="30">
        <v>998</v>
      </c>
      <c r="C65" s="31">
        <v>1233</v>
      </c>
      <c r="D65" s="32">
        <f t="shared" si="16"/>
        <v>14.056338028169012</v>
      </c>
      <c r="E65" s="32">
        <f t="shared" si="17"/>
        <v>17.366197183098592</v>
      </c>
      <c r="F65" s="33">
        <f t="shared" si="18"/>
        <v>698.5999999999999</v>
      </c>
      <c r="G65" s="34">
        <f t="shared" si="19"/>
        <v>863.0999999999999</v>
      </c>
      <c r="H65" s="35">
        <f t="shared" si="8"/>
        <v>658.68</v>
      </c>
      <c r="I65" s="36">
        <f t="shared" si="9"/>
        <v>813.7799999999999</v>
      </c>
      <c r="J65" s="36">
        <f t="shared" si="10"/>
        <v>598.8</v>
      </c>
      <c r="K65" s="34">
        <f t="shared" si="11"/>
        <v>739.8</v>
      </c>
      <c r="L65" s="35">
        <f t="shared" si="12"/>
        <v>536.425</v>
      </c>
      <c r="M65" s="36">
        <f t="shared" si="13"/>
        <v>662.7375</v>
      </c>
      <c r="N65" s="36">
        <f t="shared" si="20"/>
        <v>498.9999999999999</v>
      </c>
      <c r="O65" s="34">
        <f t="shared" si="21"/>
        <v>616.4999999999999</v>
      </c>
      <c r="P65" s="35">
        <f t="shared" si="14"/>
        <v>429.13999999999993</v>
      </c>
      <c r="Q65" s="36">
        <f t="shared" si="15"/>
        <v>530.1899999999999</v>
      </c>
      <c r="R65" s="36">
        <f t="shared" si="22"/>
        <v>399.2</v>
      </c>
      <c r="S65" s="34">
        <f t="shared" si="23"/>
        <v>493.19999999999993</v>
      </c>
    </row>
    <row r="66" spans="1:19" ht="12.75">
      <c r="A66" s="22">
        <v>7200</v>
      </c>
      <c r="B66" s="22">
        <v>1009</v>
      </c>
      <c r="C66" s="23">
        <v>1248</v>
      </c>
      <c r="D66" s="24">
        <f t="shared" si="16"/>
        <v>14.01388888888889</v>
      </c>
      <c r="E66" s="24">
        <f t="shared" si="17"/>
        <v>17.333333333333336</v>
      </c>
      <c r="F66" s="26">
        <f t="shared" si="18"/>
        <v>706.3</v>
      </c>
      <c r="G66" s="27">
        <f t="shared" si="19"/>
        <v>873.5999999999999</v>
      </c>
      <c r="H66" s="28">
        <f t="shared" si="8"/>
        <v>665.9399999999999</v>
      </c>
      <c r="I66" s="29">
        <f t="shared" si="9"/>
        <v>823.68</v>
      </c>
      <c r="J66" s="29">
        <f t="shared" si="10"/>
        <v>605.4</v>
      </c>
      <c r="K66" s="27">
        <f t="shared" si="11"/>
        <v>748.8</v>
      </c>
      <c r="L66" s="28">
        <f t="shared" si="12"/>
        <v>542.3375</v>
      </c>
      <c r="M66" s="29">
        <f t="shared" si="13"/>
        <v>670.8</v>
      </c>
      <c r="N66" s="29">
        <f t="shared" si="20"/>
        <v>504.4999999999999</v>
      </c>
      <c r="O66" s="27">
        <f t="shared" si="21"/>
        <v>623.9999999999999</v>
      </c>
      <c r="P66" s="28">
        <f t="shared" si="14"/>
        <v>433.86999999999995</v>
      </c>
      <c r="Q66" s="29">
        <f t="shared" si="15"/>
        <v>536.6399999999999</v>
      </c>
      <c r="R66" s="29">
        <f t="shared" si="22"/>
        <v>403.59999999999997</v>
      </c>
      <c r="S66" s="27">
        <f t="shared" si="23"/>
        <v>499.19999999999993</v>
      </c>
    </row>
    <row r="67" spans="1:19" s="40" customFormat="1" ht="12.75">
      <c r="A67" s="30">
        <v>7300</v>
      </c>
      <c r="B67" s="30">
        <v>1021</v>
      </c>
      <c r="C67" s="31">
        <v>1262</v>
      </c>
      <c r="D67" s="32">
        <f t="shared" si="16"/>
        <v>13.986301369863014</v>
      </c>
      <c r="E67" s="32">
        <f t="shared" si="17"/>
        <v>17.28767123287671</v>
      </c>
      <c r="F67" s="33">
        <f t="shared" si="18"/>
        <v>714.6999999999999</v>
      </c>
      <c r="G67" s="34">
        <f t="shared" si="19"/>
        <v>883.4</v>
      </c>
      <c r="H67" s="35">
        <f t="shared" si="8"/>
        <v>673.8599999999999</v>
      </c>
      <c r="I67" s="36">
        <f t="shared" si="9"/>
        <v>832.9199999999998</v>
      </c>
      <c r="J67" s="36">
        <f t="shared" si="10"/>
        <v>612.6</v>
      </c>
      <c r="K67" s="34">
        <f t="shared" si="11"/>
        <v>757.1999999999999</v>
      </c>
      <c r="L67" s="35">
        <f t="shared" si="12"/>
        <v>548.7875</v>
      </c>
      <c r="M67" s="36">
        <f t="shared" si="13"/>
        <v>678.325</v>
      </c>
      <c r="N67" s="36">
        <f t="shared" si="20"/>
        <v>510.4999999999999</v>
      </c>
      <c r="O67" s="34">
        <f t="shared" si="21"/>
        <v>630.9999999999999</v>
      </c>
      <c r="P67" s="35">
        <f t="shared" si="14"/>
        <v>439.0299999999999</v>
      </c>
      <c r="Q67" s="36">
        <f t="shared" si="15"/>
        <v>542.66</v>
      </c>
      <c r="R67" s="36">
        <f t="shared" si="22"/>
        <v>408.4</v>
      </c>
      <c r="S67" s="34">
        <f t="shared" si="23"/>
        <v>504.79999999999995</v>
      </c>
    </row>
    <row r="68" spans="1:19" s="48" customFormat="1" ht="12.75">
      <c r="A68" s="41">
        <v>7400</v>
      </c>
      <c r="B68" s="41">
        <v>1033</v>
      </c>
      <c r="C68" s="42">
        <v>1276</v>
      </c>
      <c r="D68" s="43">
        <f aca="true" t="shared" si="24" ref="D68:D99">B68/A68*100</f>
        <v>13.959459459459458</v>
      </c>
      <c r="E68" s="43">
        <f aca="true" t="shared" si="25" ref="E68:E99">C68/A68*100</f>
        <v>17.243243243243242</v>
      </c>
      <c r="F68" s="44">
        <f aca="true" t="shared" si="26" ref="F68:F99">B68*70%</f>
        <v>723.0999999999999</v>
      </c>
      <c r="G68" s="45">
        <f aca="true" t="shared" si="27" ref="G68:G99">C68*70%</f>
        <v>893.1999999999999</v>
      </c>
      <c r="H68" s="46">
        <f t="shared" si="8"/>
        <v>681.78</v>
      </c>
      <c r="I68" s="47">
        <f t="shared" si="9"/>
        <v>842.1599999999999</v>
      </c>
      <c r="J68" s="47">
        <f t="shared" si="10"/>
        <v>619.8</v>
      </c>
      <c r="K68" s="45">
        <f t="shared" si="11"/>
        <v>765.6</v>
      </c>
      <c r="L68" s="46">
        <f t="shared" si="12"/>
        <v>555.2375</v>
      </c>
      <c r="M68" s="47">
        <f t="shared" si="13"/>
        <v>685.85</v>
      </c>
      <c r="N68" s="47">
        <f aca="true" t="shared" si="28" ref="N68:N99">B68*1.25*(70%*0.7-30%*0.3)</f>
        <v>516.4999999999999</v>
      </c>
      <c r="O68" s="45">
        <f aca="true" t="shared" si="29" ref="O68:O99">C68*1.25*(70%*0.7-30%*0.3)</f>
        <v>637.9999999999999</v>
      </c>
      <c r="P68" s="46">
        <f t="shared" si="14"/>
        <v>444.18999999999994</v>
      </c>
      <c r="Q68" s="47">
        <f t="shared" si="15"/>
        <v>548.68</v>
      </c>
      <c r="R68" s="47">
        <f aca="true" t="shared" si="30" ref="R68:R99">B68*(70%-30%)</f>
        <v>413.2</v>
      </c>
      <c r="S68" s="45">
        <f aca="true" t="shared" si="31" ref="S68:S99">C68*(70%-30%)</f>
        <v>510.4</v>
      </c>
    </row>
    <row r="69" spans="1:19" s="40" customFormat="1" ht="12.75">
      <c r="A69" s="30">
        <v>7500</v>
      </c>
      <c r="B69" s="30">
        <v>1044</v>
      </c>
      <c r="C69" s="31">
        <v>1290</v>
      </c>
      <c r="D69" s="32">
        <f t="shared" si="24"/>
        <v>13.919999999999998</v>
      </c>
      <c r="E69" s="32">
        <f t="shared" si="25"/>
        <v>17.2</v>
      </c>
      <c r="F69" s="33">
        <f t="shared" si="26"/>
        <v>730.8</v>
      </c>
      <c r="G69" s="34">
        <f t="shared" si="27"/>
        <v>902.9999999999999</v>
      </c>
      <c r="H69" s="35">
        <f aca="true" t="shared" si="32" ref="H69:H132">B69*(0.7-0.04)</f>
        <v>689.04</v>
      </c>
      <c r="I69" s="36">
        <f aca="true" t="shared" si="33" ref="I69:I132">C69*(0.7-0.04)</f>
        <v>851.3999999999999</v>
      </c>
      <c r="J69" s="36">
        <f aca="true" t="shared" si="34" ref="J69:J132">B69*(0.7-0.1)</f>
        <v>626.4</v>
      </c>
      <c r="K69" s="34">
        <f aca="true" t="shared" si="35" ref="K69:K132">C69*(0.7-0.1)</f>
        <v>774</v>
      </c>
      <c r="L69" s="35">
        <f aca="true" t="shared" si="36" ref="L69:L132">B69*1.25*(70%*0.73-27%*0.3)</f>
        <v>561.15</v>
      </c>
      <c r="M69" s="36">
        <f aca="true" t="shared" si="37" ref="M69:M132">C69*1.25*(70%*0.73-27%*0.3)</f>
        <v>693.375</v>
      </c>
      <c r="N69" s="36">
        <f t="shared" si="28"/>
        <v>521.9999999999999</v>
      </c>
      <c r="O69" s="34">
        <f t="shared" si="29"/>
        <v>644.9999999999999</v>
      </c>
      <c r="P69" s="35">
        <f aca="true" t="shared" si="38" ref="P69:P132">B69*(70%-27%)</f>
        <v>448.91999999999996</v>
      </c>
      <c r="Q69" s="36">
        <f aca="true" t="shared" si="39" ref="Q69:Q132">C69*(70%-27%)</f>
        <v>554.6999999999999</v>
      </c>
      <c r="R69" s="36">
        <f t="shared" si="30"/>
        <v>417.59999999999997</v>
      </c>
      <c r="S69" s="34">
        <f t="shared" si="31"/>
        <v>516</v>
      </c>
    </row>
    <row r="70" spans="1:19" s="48" customFormat="1" ht="12.75">
      <c r="A70" s="41">
        <v>7600</v>
      </c>
      <c r="B70" s="41">
        <v>1055</v>
      </c>
      <c r="C70" s="42">
        <v>1305</v>
      </c>
      <c r="D70" s="43">
        <f t="shared" si="24"/>
        <v>13.88157894736842</v>
      </c>
      <c r="E70" s="43">
        <f t="shared" si="25"/>
        <v>17.17105263157895</v>
      </c>
      <c r="F70" s="44">
        <f t="shared" si="26"/>
        <v>738.5</v>
      </c>
      <c r="G70" s="45">
        <f t="shared" si="27"/>
        <v>913.4999999999999</v>
      </c>
      <c r="H70" s="46">
        <f t="shared" si="32"/>
        <v>696.3</v>
      </c>
      <c r="I70" s="47">
        <f t="shared" si="33"/>
        <v>861.2999999999998</v>
      </c>
      <c r="J70" s="47">
        <f t="shared" si="34"/>
        <v>633</v>
      </c>
      <c r="K70" s="45">
        <f t="shared" si="35"/>
        <v>783</v>
      </c>
      <c r="L70" s="46">
        <f t="shared" si="36"/>
        <v>567.0625</v>
      </c>
      <c r="M70" s="47">
        <f t="shared" si="37"/>
        <v>701.4375</v>
      </c>
      <c r="N70" s="47">
        <f t="shared" si="28"/>
        <v>527.4999999999999</v>
      </c>
      <c r="O70" s="45">
        <f t="shared" si="29"/>
        <v>652.4999999999999</v>
      </c>
      <c r="P70" s="46">
        <f t="shared" si="38"/>
        <v>453.6499999999999</v>
      </c>
      <c r="Q70" s="47">
        <f t="shared" si="39"/>
        <v>561.1499999999999</v>
      </c>
      <c r="R70" s="47">
        <f t="shared" si="30"/>
        <v>421.99999999999994</v>
      </c>
      <c r="S70" s="45">
        <f t="shared" si="31"/>
        <v>522</v>
      </c>
    </row>
    <row r="71" spans="1:19" s="40" customFormat="1" ht="12.75">
      <c r="A71" s="30">
        <v>7700</v>
      </c>
      <c r="B71" s="30">
        <v>1067</v>
      </c>
      <c r="C71" s="31">
        <v>1319</v>
      </c>
      <c r="D71" s="32">
        <f t="shared" si="24"/>
        <v>13.857142857142858</v>
      </c>
      <c r="E71" s="32">
        <f t="shared" si="25"/>
        <v>17.12987012987013</v>
      </c>
      <c r="F71" s="33">
        <f t="shared" si="26"/>
        <v>746.9</v>
      </c>
      <c r="G71" s="34">
        <f t="shared" si="27"/>
        <v>923.3</v>
      </c>
      <c r="H71" s="35">
        <f t="shared" si="32"/>
        <v>704.2199999999999</v>
      </c>
      <c r="I71" s="36">
        <f t="shared" si="33"/>
        <v>870.5399999999998</v>
      </c>
      <c r="J71" s="36">
        <f t="shared" si="34"/>
        <v>640.1999999999999</v>
      </c>
      <c r="K71" s="34">
        <f t="shared" si="35"/>
        <v>791.4</v>
      </c>
      <c r="L71" s="35">
        <f t="shared" si="36"/>
        <v>573.5125</v>
      </c>
      <c r="M71" s="36">
        <f t="shared" si="37"/>
        <v>708.9625</v>
      </c>
      <c r="N71" s="36">
        <f t="shared" si="28"/>
        <v>533.4999999999999</v>
      </c>
      <c r="O71" s="34">
        <f t="shared" si="29"/>
        <v>659.4999999999999</v>
      </c>
      <c r="P71" s="35">
        <f t="shared" si="38"/>
        <v>458.80999999999995</v>
      </c>
      <c r="Q71" s="36">
        <f t="shared" si="39"/>
        <v>567.17</v>
      </c>
      <c r="R71" s="36">
        <f t="shared" si="30"/>
        <v>426.79999999999995</v>
      </c>
      <c r="S71" s="34">
        <f t="shared" si="31"/>
        <v>527.5999999999999</v>
      </c>
    </row>
    <row r="72" spans="1:19" ht="12.75">
      <c r="A72" s="22">
        <v>7800</v>
      </c>
      <c r="B72" s="22">
        <v>1078</v>
      </c>
      <c r="C72" s="23">
        <v>1333</v>
      </c>
      <c r="D72" s="24">
        <f t="shared" si="24"/>
        <v>13.820512820512821</v>
      </c>
      <c r="E72" s="24">
        <f t="shared" si="25"/>
        <v>17.089743589743588</v>
      </c>
      <c r="F72" s="26">
        <f t="shared" si="26"/>
        <v>754.5999999999999</v>
      </c>
      <c r="G72" s="27">
        <f t="shared" si="27"/>
        <v>933.0999999999999</v>
      </c>
      <c r="H72" s="28">
        <f t="shared" si="32"/>
        <v>711.4799999999999</v>
      </c>
      <c r="I72" s="29">
        <f t="shared" si="33"/>
        <v>879.7799999999999</v>
      </c>
      <c r="J72" s="29">
        <f t="shared" si="34"/>
        <v>646.8</v>
      </c>
      <c r="K72" s="27">
        <f t="shared" si="35"/>
        <v>799.8</v>
      </c>
      <c r="L72" s="28">
        <f t="shared" si="36"/>
        <v>579.425</v>
      </c>
      <c r="M72" s="29">
        <f t="shared" si="37"/>
        <v>716.4875</v>
      </c>
      <c r="N72" s="29">
        <f t="shared" si="28"/>
        <v>538.9999999999999</v>
      </c>
      <c r="O72" s="27">
        <f t="shared" si="29"/>
        <v>666.4999999999999</v>
      </c>
      <c r="P72" s="28">
        <f t="shared" si="38"/>
        <v>463.5399999999999</v>
      </c>
      <c r="Q72" s="29">
        <f t="shared" si="39"/>
        <v>573.1899999999999</v>
      </c>
      <c r="R72" s="29">
        <f t="shared" si="30"/>
        <v>431.2</v>
      </c>
      <c r="S72" s="27">
        <f t="shared" si="31"/>
        <v>533.1999999999999</v>
      </c>
    </row>
    <row r="73" spans="1:19" s="40" customFormat="1" ht="12.75">
      <c r="A73" s="30">
        <v>7900</v>
      </c>
      <c r="B73" s="30">
        <v>1089</v>
      </c>
      <c r="C73" s="31">
        <v>1346</v>
      </c>
      <c r="D73" s="32">
        <f t="shared" si="24"/>
        <v>13.784810126582277</v>
      </c>
      <c r="E73" s="32">
        <f t="shared" si="25"/>
        <v>17.037974683544306</v>
      </c>
      <c r="F73" s="33">
        <f t="shared" si="26"/>
        <v>762.3</v>
      </c>
      <c r="G73" s="34">
        <f t="shared" si="27"/>
        <v>942.1999999999999</v>
      </c>
      <c r="H73" s="35">
        <f t="shared" si="32"/>
        <v>718.7399999999999</v>
      </c>
      <c r="I73" s="36">
        <f t="shared" si="33"/>
        <v>888.3599999999999</v>
      </c>
      <c r="J73" s="36">
        <f t="shared" si="34"/>
        <v>653.4</v>
      </c>
      <c r="K73" s="34">
        <f t="shared" si="35"/>
        <v>807.6</v>
      </c>
      <c r="L73" s="35">
        <f t="shared" si="36"/>
        <v>585.3375</v>
      </c>
      <c r="M73" s="36">
        <f t="shared" si="37"/>
        <v>723.475</v>
      </c>
      <c r="N73" s="36">
        <f t="shared" si="28"/>
        <v>544.4999999999999</v>
      </c>
      <c r="O73" s="34">
        <f t="shared" si="29"/>
        <v>672.9999999999999</v>
      </c>
      <c r="P73" s="35">
        <f t="shared" si="38"/>
        <v>468.2699999999999</v>
      </c>
      <c r="Q73" s="36">
        <f t="shared" si="39"/>
        <v>578.78</v>
      </c>
      <c r="R73" s="36">
        <f t="shared" si="30"/>
        <v>435.59999999999997</v>
      </c>
      <c r="S73" s="34">
        <f t="shared" si="31"/>
        <v>538.4</v>
      </c>
    </row>
    <row r="74" spans="1:19" ht="12.75">
      <c r="A74" s="22">
        <v>8000</v>
      </c>
      <c r="B74" s="22">
        <v>1100</v>
      </c>
      <c r="C74" s="23">
        <v>1360</v>
      </c>
      <c r="D74" s="24">
        <f t="shared" si="24"/>
        <v>13.750000000000002</v>
      </c>
      <c r="E74" s="24">
        <f t="shared" si="25"/>
        <v>17</v>
      </c>
      <c r="F74" s="26">
        <f t="shared" si="26"/>
        <v>770</v>
      </c>
      <c r="G74" s="27">
        <f t="shared" si="27"/>
        <v>951.9999999999999</v>
      </c>
      <c r="H74" s="28">
        <f t="shared" si="32"/>
        <v>725.9999999999999</v>
      </c>
      <c r="I74" s="29">
        <f t="shared" si="33"/>
        <v>897.5999999999999</v>
      </c>
      <c r="J74" s="29">
        <f t="shared" si="34"/>
        <v>660</v>
      </c>
      <c r="K74" s="27">
        <f t="shared" si="35"/>
        <v>816</v>
      </c>
      <c r="L74" s="28">
        <f t="shared" si="36"/>
        <v>591.25</v>
      </c>
      <c r="M74" s="29">
        <f t="shared" si="37"/>
        <v>731</v>
      </c>
      <c r="N74" s="29">
        <f t="shared" si="28"/>
        <v>549.9999999999999</v>
      </c>
      <c r="O74" s="27">
        <f t="shared" si="29"/>
        <v>679.9999999999999</v>
      </c>
      <c r="P74" s="28">
        <f t="shared" si="38"/>
        <v>472.99999999999994</v>
      </c>
      <c r="Q74" s="29">
        <f t="shared" si="39"/>
        <v>584.8</v>
      </c>
      <c r="R74" s="29">
        <f t="shared" si="30"/>
        <v>439.99999999999994</v>
      </c>
      <c r="S74" s="27">
        <f t="shared" si="31"/>
        <v>544</v>
      </c>
    </row>
    <row r="75" spans="1:19" s="40" customFormat="1" ht="12.75">
      <c r="A75" s="30">
        <v>8100</v>
      </c>
      <c r="B75" s="30">
        <v>1112</v>
      </c>
      <c r="C75" s="31">
        <v>1374</v>
      </c>
      <c r="D75" s="32">
        <f t="shared" si="24"/>
        <v>13.728395061728396</v>
      </c>
      <c r="E75" s="32">
        <f t="shared" si="25"/>
        <v>16.962962962962962</v>
      </c>
      <c r="F75" s="33">
        <f t="shared" si="26"/>
        <v>778.4</v>
      </c>
      <c r="G75" s="34">
        <f t="shared" si="27"/>
        <v>961.8</v>
      </c>
      <c r="H75" s="35">
        <f t="shared" si="32"/>
        <v>733.92</v>
      </c>
      <c r="I75" s="36">
        <f t="shared" si="33"/>
        <v>906.8399999999999</v>
      </c>
      <c r="J75" s="36">
        <f t="shared" si="34"/>
        <v>667.1999999999999</v>
      </c>
      <c r="K75" s="34">
        <f t="shared" si="35"/>
        <v>824.4</v>
      </c>
      <c r="L75" s="35">
        <f t="shared" si="36"/>
        <v>597.7</v>
      </c>
      <c r="M75" s="36">
        <f t="shared" si="37"/>
        <v>738.525</v>
      </c>
      <c r="N75" s="36">
        <f t="shared" si="28"/>
        <v>555.9999999999999</v>
      </c>
      <c r="O75" s="34">
        <f t="shared" si="29"/>
        <v>686.9999999999999</v>
      </c>
      <c r="P75" s="35">
        <f t="shared" si="38"/>
        <v>478.1599999999999</v>
      </c>
      <c r="Q75" s="36">
        <f t="shared" si="39"/>
        <v>590.8199999999999</v>
      </c>
      <c r="R75" s="36">
        <f t="shared" si="30"/>
        <v>444.79999999999995</v>
      </c>
      <c r="S75" s="34">
        <f t="shared" si="31"/>
        <v>549.5999999999999</v>
      </c>
    </row>
    <row r="76" spans="1:19" ht="12.75">
      <c r="A76" s="22">
        <v>8200</v>
      </c>
      <c r="B76" s="22">
        <v>1123</v>
      </c>
      <c r="C76" s="23">
        <v>1387</v>
      </c>
      <c r="D76" s="24">
        <f t="shared" si="24"/>
        <v>13.695121951219512</v>
      </c>
      <c r="E76" s="24">
        <f t="shared" si="25"/>
        <v>16.914634146341463</v>
      </c>
      <c r="F76" s="26">
        <f t="shared" si="26"/>
        <v>786.0999999999999</v>
      </c>
      <c r="G76" s="27">
        <f t="shared" si="27"/>
        <v>970.9</v>
      </c>
      <c r="H76" s="28">
        <f t="shared" si="32"/>
        <v>741.18</v>
      </c>
      <c r="I76" s="29">
        <f t="shared" si="33"/>
        <v>915.4199999999998</v>
      </c>
      <c r="J76" s="29">
        <f t="shared" si="34"/>
        <v>673.8</v>
      </c>
      <c r="K76" s="27">
        <f t="shared" si="35"/>
        <v>832.1999999999999</v>
      </c>
      <c r="L76" s="28">
        <f t="shared" si="36"/>
        <v>603.6125</v>
      </c>
      <c r="M76" s="29">
        <f t="shared" si="37"/>
        <v>745.5124999999999</v>
      </c>
      <c r="N76" s="29">
        <f t="shared" si="28"/>
        <v>561.4999999999999</v>
      </c>
      <c r="O76" s="27">
        <f t="shared" si="29"/>
        <v>693.4999999999999</v>
      </c>
      <c r="P76" s="28">
        <f t="shared" si="38"/>
        <v>482.88999999999993</v>
      </c>
      <c r="Q76" s="29">
        <f t="shared" si="39"/>
        <v>596.41</v>
      </c>
      <c r="R76" s="29">
        <f t="shared" si="30"/>
        <v>449.2</v>
      </c>
      <c r="S76" s="27">
        <f t="shared" si="31"/>
        <v>554.8</v>
      </c>
    </row>
    <row r="77" spans="1:19" s="40" customFormat="1" ht="12.75">
      <c r="A77" s="30">
        <v>8300</v>
      </c>
      <c r="B77" s="30">
        <v>1134</v>
      </c>
      <c r="C77" s="31">
        <v>1401</v>
      </c>
      <c r="D77" s="32">
        <f t="shared" si="24"/>
        <v>13.662650602409638</v>
      </c>
      <c r="E77" s="32">
        <f t="shared" si="25"/>
        <v>16.87951807228916</v>
      </c>
      <c r="F77" s="33">
        <f t="shared" si="26"/>
        <v>793.8</v>
      </c>
      <c r="G77" s="34">
        <f t="shared" si="27"/>
        <v>980.6999999999999</v>
      </c>
      <c r="H77" s="35">
        <f t="shared" si="32"/>
        <v>748.4399999999999</v>
      </c>
      <c r="I77" s="36">
        <f t="shared" si="33"/>
        <v>924.6599999999999</v>
      </c>
      <c r="J77" s="36">
        <f t="shared" si="34"/>
        <v>680.4</v>
      </c>
      <c r="K77" s="34">
        <f t="shared" si="35"/>
        <v>840.6</v>
      </c>
      <c r="L77" s="35">
        <f t="shared" si="36"/>
        <v>609.525</v>
      </c>
      <c r="M77" s="36">
        <f t="shared" si="37"/>
        <v>753.0375</v>
      </c>
      <c r="N77" s="36">
        <f t="shared" si="28"/>
        <v>566.9999999999999</v>
      </c>
      <c r="O77" s="34">
        <f t="shared" si="29"/>
        <v>700.4999999999999</v>
      </c>
      <c r="P77" s="35">
        <f t="shared" si="38"/>
        <v>487.61999999999995</v>
      </c>
      <c r="Q77" s="36">
        <f t="shared" si="39"/>
        <v>602.43</v>
      </c>
      <c r="R77" s="36">
        <f t="shared" si="30"/>
        <v>453.59999999999997</v>
      </c>
      <c r="S77" s="34">
        <f t="shared" si="31"/>
        <v>560.4</v>
      </c>
    </row>
    <row r="78" spans="1:19" ht="12.75">
      <c r="A78" s="22">
        <v>8400</v>
      </c>
      <c r="B78" s="22">
        <v>1144</v>
      </c>
      <c r="C78" s="23">
        <v>1414</v>
      </c>
      <c r="D78" s="24">
        <f t="shared" si="24"/>
        <v>13.61904761904762</v>
      </c>
      <c r="E78" s="24">
        <f t="shared" si="25"/>
        <v>16.833333333333332</v>
      </c>
      <c r="F78" s="26">
        <f t="shared" si="26"/>
        <v>800.8</v>
      </c>
      <c r="G78" s="27">
        <f t="shared" si="27"/>
        <v>989.8</v>
      </c>
      <c r="H78" s="28">
        <f t="shared" si="32"/>
        <v>755.04</v>
      </c>
      <c r="I78" s="29">
        <f t="shared" si="33"/>
        <v>933.2399999999999</v>
      </c>
      <c r="J78" s="29">
        <f t="shared" si="34"/>
        <v>686.4</v>
      </c>
      <c r="K78" s="27">
        <f t="shared" si="35"/>
        <v>848.4</v>
      </c>
      <c r="L78" s="28">
        <f t="shared" si="36"/>
        <v>614.9</v>
      </c>
      <c r="M78" s="29">
        <f t="shared" si="37"/>
        <v>760.025</v>
      </c>
      <c r="N78" s="29">
        <f t="shared" si="28"/>
        <v>571.9999999999999</v>
      </c>
      <c r="O78" s="27">
        <f t="shared" si="29"/>
        <v>706.9999999999999</v>
      </c>
      <c r="P78" s="28">
        <f t="shared" si="38"/>
        <v>491.9199999999999</v>
      </c>
      <c r="Q78" s="29">
        <f t="shared" si="39"/>
        <v>608.0199999999999</v>
      </c>
      <c r="R78" s="29">
        <f t="shared" si="30"/>
        <v>457.59999999999997</v>
      </c>
      <c r="S78" s="27">
        <f t="shared" si="31"/>
        <v>565.5999999999999</v>
      </c>
    </row>
    <row r="79" spans="1:19" s="40" customFormat="1" ht="12.75">
      <c r="A79" s="30">
        <v>8500</v>
      </c>
      <c r="B79" s="30">
        <v>1155</v>
      </c>
      <c r="C79" s="31">
        <v>1428</v>
      </c>
      <c r="D79" s="32">
        <f t="shared" si="24"/>
        <v>13.588235294117649</v>
      </c>
      <c r="E79" s="32">
        <f t="shared" si="25"/>
        <v>16.8</v>
      </c>
      <c r="F79" s="33">
        <f t="shared" si="26"/>
        <v>808.5</v>
      </c>
      <c r="G79" s="34">
        <f t="shared" si="27"/>
        <v>999.5999999999999</v>
      </c>
      <c r="H79" s="35">
        <f t="shared" si="32"/>
        <v>762.3</v>
      </c>
      <c r="I79" s="36">
        <f t="shared" si="33"/>
        <v>942.4799999999999</v>
      </c>
      <c r="J79" s="36">
        <f t="shared" si="34"/>
        <v>693</v>
      </c>
      <c r="K79" s="34">
        <f t="shared" si="35"/>
        <v>856.8</v>
      </c>
      <c r="L79" s="35">
        <f t="shared" si="36"/>
        <v>620.8125</v>
      </c>
      <c r="M79" s="36">
        <f t="shared" si="37"/>
        <v>767.55</v>
      </c>
      <c r="N79" s="36">
        <f t="shared" si="28"/>
        <v>577.4999999999999</v>
      </c>
      <c r="O79" s="34">
        <f t="shared" si="29"/>
        <v>713.9999999999999</v>
      </c>
      <c r="P79" s="35">
        <f t="shared" si="38"/>
        <v>496.6499999999999</v>
      </c>
      <c r="Q79" s="36">
        <f t="shared" si="39"/>
        <v>614.04</v>
      </c>
      <c r="R79" s="36">
        <f t="shared" si="30"/>
        <v>461.99999999999994</v>
      </c>
      <c r="S79" s="34">
        <f t="shared" si="31"/>
        <v>571.1999999999999</v>
      </c>
    </row>
    <row r="80" spans="1:19" ht="12.75">
      <c r="A80" s="22">
        <v>8600</v>
      </c>
      <c r="B80" s="22">
        <v>1166</v>
      </c>
      <c r="C80" s="23">
        <v>1441</v>
      </c>
      <c r="D80" s="24">
        <f t="shared" si="24"/>
        <v>13.55813953488372</v>
      </c>
      <c r="E80" s="24">
        <f t="shared" si="25"/>
        <v>16.75581395348837</v>
      </c>
      <c r="F80" s="26">
        <f t="shared" si="26"/>
        <v>816.1999999999999</v>
      </c>
      <c r="G80" s="27">
        <f t="shared" si="27"/>
        <v>1008.6999999999999</v>
      </c>
      <c r="H80" s="28">
        <f t="shared" si="32"/>
        <v>769.56</v>
      </c>
      <c r="I80" s="29">
        <f t="shared" si="33"/>
        <v>951.0599999999998</v>
      </c>
      <c r="J80" s="29">
        <f t="shared" si="34"/>
        <v>699.6</v>
      </c>
      <c r="K80" s="27">
        <f t="shared" si="35"/>
        <v>864.6</v>
      </c>
      <c r="L80" s="28">
        <f t="shared" si="36"/>
        <v>626.725</v>
      </c>
      <c r="M80" s="29">
        <f t="shared" si="37"/>
        <v>774.5375</v>
      </c>
      <c r="N80" s="29">
        <f t="shared" si="28"/>
        <v>582.9999999999999</v>
      </c>
      <c r="O80" s="27">
        <f t="shared" si="29"/>
        <v>720.4999999999999</v>
      </c>
      <c r="P80" s="28">
        <f t="shared" si="38"/>
        <v>501.37999999999994</v>
      </c>
      <c r="Q80" s="29">
        <f t="shared" si="39"/>
        <v>619.6299999999999</v>
      </c>
      <c r="R80" s="29">
        <f t="shared" si="30"/>
        <v>466.4</v>
      </c>
      <c r="S80" s="27">
        <f t="shared" si="31"/>
        <v>576.4</v>
      </c>
    </row>
    <row r="81" spans="1:19" s="40" customFormat="1" ht="12.75">
      <c r="A81" s="30">
        <v>8700</v>
      </c>
      <c r="B81" s="30">
        <v>1177</v>
      </c>
      <c r="C81" s="31">
        <v>1454</v>
      </c>
      <c r="D81" s="32">
        <f t="shared" si="24"/>
        <v>13.528735632183908</v>
      </c>
      <c r="E81" s="32">
        <f t="shared" si="25"/>
        <v>16.71264367816092</v>
      </c>
      <c r="F81" s="33">
        <f t="shared" si="26"/>
        <v>823.9</v>
      </c>
      <c r="G81" s="34">
        <f t="shared" si="27"/>
        <v>1017.8</v>
      </c>
      <c r="H81" s="35">
        <f t="shared" si="32"/>
        <v>776.8199999999999</v>
      </c>
      <c r="I81" s="36">
        <f t="shared" si="33"/>
        <v>959.6399999999999</v>
      </c>
      <c r="J81" s="36">
        <f t="shared" si="34"/>
        <v>706.1999999999999</v>
      </c>
      <c r="K81" s="34">
        <f t="shared" si="35"/>
        <v>872.4</v>
      </c>
      <c r="L81" s="35">
        <f t="shared" si="36"/>
        <v>632.6375</v>
      </c>
      <c r="M81" s="36">
        <f t="shared" si="37"/>
        <v>781.525</v>
      </c>
      <c r="N81" s="36">
        <f t="shared" si="28"/>
        <v>588.4999999999999</v>
      </c>
      <c r="O81" s="34">
        <f t="shared" si="29"/>
        <v>726.9999999999999</v>
      </c>
      <c r="P81" s="35">
        <f t="shared" si="38"/>
        <v>506.1099999999999</v>
      </c>
      <c r="Q81" s="36">
        <f t="shared" si="39"/>
        <v>625.2199999999999</v>
      </c>
      <c r="R81" s="36">
        <f t="shared" si="30"/>
        <v>470.79999999999995</v>
      </c>
      <c r="S81" s="34">
        <f t="shared" si="31"/>
        <v>581.5999999999999</v>
      </c>
    </row>
    <row r="82" spans="1:19" ht="12.75">
      <c r="A82" s="22">
        <v>8800</v>
      </c>
      <c r="B82" s="22">
        <v>1187</v>
      </c>
      <c r="C82" s="23">
        <v>1467</v>
      </c>
      <c r="D82" s="24">
        <f t="shared" si="24"/>
        <v>13.488636363636363</v>
      </c>
      <c r="E82" s="24">
        <f t="shared" si="25"/>
        <v>16.670454545454547</v>
      </c>
      <c r="F82" s="26">
        <f t="shared" si="26"/>
        <v>830.9</v>
      </c>
      <c r="G82" s="27">
        <f t="shared" si="27"/>
        <v>1026.8999999999999</v>
      </c>
      <c r="H82" s="28">
        <f t="shared" si="32"/>
        <v>783.42</v>
      </c>
      <c r="I82" s="29">
        <f t="shared" si="33"/>
        <v>968.2199999999999</v>
      </c>
      <c r="J82" s="29">
        <f t="shared" si="34"/>
        <v>712.1999999999999</v>
      </c>
      <c r="K82" s="27">
        <f t="shared" si="35"/>
        <v>880.1999999999999</v>
      </c>
      <c r="L82" s="28">
        <f t="shared" si="36"/>
        <v>638.0125</v>
      </c>
      <c r="M82" s="29">
        <f t="shared" si="37"/>
        <v>788.5124999999999</v>
      </c>
      <c r="N82" s="29">
        <f t="shared" si="28"/>
        <v>593.4999999999999</v>
      </c>
      <c r="O82" s="27">
        <f t="shared" si="29"/>
        <v>733.4999999999999</v>
      </c>
      <c r="P82" s="28">
        <f t="shared" si="38"/>
        <v>510.4099999999999</v>
      </c>
      <c r="Q82" s="29">
        <f t="shared" si="39"/>
        <v>630.81</v>
      </c>
      <c r="R82" s="29">
        <f t="shared" si="30"/>
        <v>474.79999999999995</v>
      </c>
      <c r="S82" s="27">
        <f t="shared" si="31"/>
        <v>586.8</v>
      </c>
    </row>
    <row r="83" spans="1:19" s="40" customFormat="1" ht="12.75">
      <c r="A83" s="30">
        <v>8900</v>
      </c>
      <c r="B83" s="30">
        <v>1198</v>
      </c>
      <c r="C83" s="31">
        <v>1481</v>
      </c>
      <c r="D83" s="32">
        <f t="shared" si="24"/>
        <v>13.460674157303371</v>
      </c>
      <c r="E83" s="32">
        <f t="shared" si="25"/>
        <v>16.64044943820225</v>
      </c>
      <c r="F83" s="33">
        <f t="shared" si="26"/>
        <v>838.5999999999999</v>
      </c>
      <c r="G83" s="34">
        <f t="shared" si="27"/>
        <v>1036.7</v>
      </c>
      <c r="H83" s="35">
        <f t="shared" si="32"/>
        <v>790.68</v>
      </c>
      <c r="I83" s="36">
        <f t="shared" si="33"/>
        <v>977.4599999999999</v>
      </c>
      <c r="J83" s="36">
        <f t="shared" si="34"/>
        <v>718.8</v>
      </c>
      <c r="K83" s="34">
        <f t="shared" si="35"/>
        <v>888.6</v>
      </c>
      <c r="L83" s="35">
        <f t="shared" si="36"/>
        <v>643.925</v>
      </c>
      <c r="M83" s="36">
        <f t="shared" si="37"/>
        <v>796.0375</v>
      </c>
      <c r="N83" s="36">
        <f t="shared" si="28"/>
        <v>598.9999999999999</v>
      </c>
      <c r="O83" s="34">
        <f t="shared" si="29"/>
        <v>740.4999999999999</v>
      </c>
      <c r="P83" s="35">
        <f t="shared" si="38"/>
        <v>515.1399999999999</v>
      </c>
      <c r="Q83" s="36">
        <f t="shared" si="39"/>
        <v>636.8299999999999</v>
      </c>
      <c r="R83" s="36">
        <f t="shared" si="30"/>
        <v>479.19999999999993</v>
      </c>
      <c r="S83" s="34">
        <f t="shared" si="31"/>
        <v>592.4</v>
      </c>
    </row>
    <row r="84" spans="1:19" ht="12.75">
      <c r="A84" s="22">
        <v>9000</v>
      </c>
      <c r="B84" s="22">
        <v>1208</v>
      </c>
      <c r="C84" s="23">
        <v>1493</v>
      </c>
      <c r="D84" s="24">
        <f t="shared" si="24"/>
        <v>13.42222222222222</v>
      </c>
      <c r="E84" s="24">
        <f t="shared" si="25"/>
        <v>16.58888888888889</v>
      </c>
      <c r="F84" s="26">
        <f t="shared" si="26"/>
        <v>845.5999999999999</v>
      </c>
      <c r="G84" s="27">
        <f t="shared" si="27"/>
        <v>1045.1</v>
      </c>
      <c r="H84" s="28">
        <f t="shared" si="32"/>
        <v>797.2799999999999</v>
      </c>
      <c r="I84" s="29">
        <f t="shared" si="33"/>
        <v>985.3799999999999</v>
      </c>
      <c r="J84" s="29">
        <f t="shared" si="34"/>
        <v>724.8</v>
      </c>
      <c r="K84" s="27">
        <f t="shared" si="35"/>
        <v>895.8</v>
      </c>
      <c r="L84" s="28">
        <f t="shared" si="36"/>
        <v>649.3</v>
      </c>
      <c r="M84" s="29">
        <f t="shared" si="37"/>
        <v>802.4875</v>
      </c>
      <c r="N84" s="29">
        <f t="shared" si="28"/>
        <v>603.9999999999999</v>
      </c>
      <c r="O84" s="27">
        <f t="shared" si="29"/>
        <v>746.4999999999999</v>
      </c>
      <c r="P84" s="28">
        <f t="shared" si="38"/>
        <v>519.4399999999999</v>
      </c>
      <c r="Q84" s="29">
        <f t="shared" si="39"/>
        <v>641.9899999999999</v>
      </c>
      <c r="R84" s="29">
        <f t="shared" si="30"/>
        <v>483.19999999999993</v>
      </c>
      <c r="S84" s="27">
        <f t="shared" si="31"/>
        <v>597.1999999999999</v>
      </c>
    </row>
    <row r="85" spans="1:19" s="40" customFormat="1" ht="12.75">
      <c r="A85" s="30">
        <v>9100</v>
      </c>
      <c r="B85" s="30">
        <v>1219</v>
      </c>
      <c r="C85" s="31">
        <v>1506</v>
      </c>
      <c r="D85" s="32">
        <f t="shared" si="24"/>
        <v>13.395604395604396</v>
      </c>
      <c r="E85" s="32">
        <f t="shared" si="25"/>
        <v>16.54945054945055</v>
      </c>
      <c r="F85" s="33">
        <f t="shared" si="26"/>
        <v>853.3</v>
      </c>
      <c r="G85" s="34">
        <f t="shared" si="27"/>
        <v>1054.2</v>
      </c>
      <c r="H85" s="35">
        <f t="shared" si="32"/>
        <v>804.5399999999998</v>
      </c>
      <c r="I85" s="36">
        <f t="shared" si="33"/>
        <v>993.9599999999999</v>
      </c>
      <c r="J85" s="36">
        <f t="shared" si="34"/>
        <v>731.4</v>
      </c>
      <c r="K85" s="34">
        <f t="shared" si="35"/>
        <v>903.6</v>
      </c>
      <c r="L85" s="35">
        <f t="shared" si="36"/>
        <v>655.2125</v>
      </c>
      <c r="M85" s="36">
        <f t="shared" si="37"/>
        <v>809.475</v>
      </c>
      <c r="N85" s="36">
        <f t="shared" si="28"/>
        <v>609.4999999999999</v>
      </c>
      <c r="O85" s="34">
        <f t="shared" si="29"/>
        <v>752.9999999999999</v>
      </c>
      <c r="P85" s="35">
        <f t="shared" si="38"/>
        <v>524.17</v>
      </c>
      <c r="Q85" s="36">
        <f t="shared" si="39"/>
        <v>647.5799999999999</v>
      </c>
      <c r="R85" s="36">
        <f t="shared" si="30"/>
        <v>487.59999999999997</v>
      </c>
      <c r="S85" s="34">
        <f t="shared" si="31"/>
        <v>602.4</v>
      </c>
    </row>
    <row r="86" spans="1:19" ht="12.75">
      <c r="A86" s="22">
        <v>9200</v>
      </c>
      <c r="B86" s="22">
        <v>1229</v>
      </c>
      <c r="C86" s="23">
        <v>1519</v>
      </c>
      <c r="D86" s="24">
        <f t="shared" si="24"/>
        <v>13.358695652173914</v>
      </c>
      <c r="E86" s="24">
        <f t="shared" si="25"/>
        <v>16.510869565217394</v>
      </c>
      <c r="F86" s="26">
        <f t="shared" si="26"/>
        <v>860.3</v>
      </c>
      <c r="G86" s="27">
        <f t="shared" si="27"/>
        <v>1063.3</v>
      </c>
      <c r="H86" s="28">
        <f t="shared" si="32"/>
        <v>811.1399999999999</v>
      </c>
      <c r="I86" s="29">
        <f t="shared" si="33"/>
        <v>1002.5399999999998</v>
      </c>
      <c r="J86" s="29">
        <f t="shared" si="34"/>
        <v>737.4</v>
      </c>
      <c r="K86" s="27">
        <f t="shared" si="35"/>
        <v>911.4</v>
      </c>
      <c r="L86" s="28">
        <f t="shared" si="36"/>
        <v>660.5875</v>
      </c>
      <c r="M86" s="29">
        <f t="shared" si="37"/>
        <v>816.4625</v>
      </c>
      <c r="N86" s="29">
        <f t="shared" si="28"/>
        <v>614.4999999999999</v>
      </c>
      <c r="O86" s="27">
        <f t="shared" si="29"/>
        <v>759.4999999999999</v>
      </c>
      <c r="P86" s="28">
        <f t="shared" si="38"/>
        <v>528.4699999999999</v>
      </c>
      <c r="Q86" s="29">
        <f t="shared" si="39"/>
        <v>653.17</v>
      </c>
      <c r="R86" s="29">
        <f t="shared" si="30"/>
        <v>491.59999999999997</v>
      </c>
      <c r="S86" s="27">
        <f t="shared" si="31"/>
        <v>607.5999999999999</v>
      </c>
    </row>
    <row r="87" spans="1:19" s="40" customFormat="1" ht="12.75">
      <c r="A87" s="30">
        <v>9300</v>
      </c>
      <c r="B87" s="30">
        <v>1239</v>
      </c>
      <c r="C87" s="31">
        <v>1532</v>
      </c>
      <c r="D87" s="32">
        <f t="shared" si="24"/>
        <v>13.322580645161292</v>
      </c>
      <c r="E87" s="32">
        <f t="shared" si="25"/>
        <v>16.473118279569892</v>
      </c>
      <c r="F87" s="33">
        <f t="shared" si="26"/>
        <v>867.3</v>
      </c>
      <c r="G87" s="34">
        <f t="shared" si="27"/>
        <v>1072.3999999999999</v>
      </c>
      <c r="H87" s="35">
        <f t="shared" si="32"/>
        <v>817.7399999999999</v>
      </c>
      <c r="I87" s="36">
        <f t="shared" si="33"/>
        <v>1011.1199999999999</v>
      </c>
      <c r="J87" s="36">
        <f t="shared" si="34"/>
        <v>743.4</v>
      </c>
      <c r="K87" s="34">
        <f t="shared" si="35"/>
        <v>919.1999999999999</v>
      </c>
      <c r="L87" s="35">
        <f t="shared" si="36"/>
        <v>665.9625</v>
      </c>
      <c r="M87" s="36">
        <f t="shared" si="37"/>
        <v>823.4499999999999</v>
      </c>
      <c r="N87" s="36">
        <f t="shared" si="28"/>
        <v>619.4999999999999</v>
      </c>
      <c r="O87" s="34">
        <f t="shared" si="29"/>
        <v>765.9999999999999</v>
      </c>
      <c r="P87" s="35">
        <f t="shared" si="38"/>
        <v>532.7699999999999</v>
      </c>
      <c r="Q87" s="36">
        <f t="shared" si="39"/>
        <v>658.7599999999999</v>
      </c>
      <c r="R87" s="36">
        <f t="shared" si="30"/>
        <v>495.59999999999997</v>
      </c>
      <c r="S87" s="34">
        <f t="shared" si="31"/>
        <v>612.8</v>
      </c>
    </row>
    <row r="88" spans="1:19" ht="12.75">
      <c r="A88" s="22">
        <v>9400</v>
      </c>
      <c r="B88" s="22">
        <v>1250</v>
      </c>
      <c r="C88" s="23">
        <v>1545</v>
      </c>
      <c r="D88" s="24">
        <f t="shared" si="24"/>
        <v>13.297872340425531</v>
      </c>
      <c r="E88" s="24">
        <f t="shared" si="25"/>
        <v>16.43617021276596</v>
      </c>
      <c r="F88" s="26">
        <f t="shared" si="26"/>
        <v>875</v>
      </c>
      <c r="G88" s="27">
        <f t="shared" si="27"/>
        <v>1081.5</v>
      </c>
      <c r="H88" s="28">
        <f t="shared" si="32"/>
        <v>824.9999999999999</v>
      </c>
      <c r="I88" s="29">
        <f t="shared" si="33"/>
        <v>1019.6999999999999</v>
      </c>
      <c r="J88" s="29">
        <f t="shared" si="34"/>
        <v>750</v>
      </c>
      <c r="K88" s="27">
        <f t="shared" si="35"/>
        <v>927</v>
      </c>
      <c r="L88" s="28">
        <f t="shared" si="36"/>
        <v>671.875</v>
      </c>
      <c r="M88" s="29">
        <f t="shared" si="37"/>
        <v>830.4375</v>
      </c>
      <c r="N88" s="29">
        <f t="shared" si="28"/>
        <v>624.9999999999999</v>
      </c>
      <c r="O88" s="27">
        <f t="shared" si="29"/>
        <v>772.4999999999998</v>
      </c>
      <c r="P88" s="28">
        <f t="shared" si="38"/>
        <v>537.4999999999999</v>
      </c>
      <c r="Q88" s="29">
        <f t="shared" si="39"/>
        <v>664.3499999999999</v>
      </c>
      <c r="R88" s="29">
        <f t="shared" si="30"/>
        <v>499.99999999999994</v>
      </c>
      <c r="S88" s="27">
        <f t="shared" si="31"/>
        <v>618</v>
      </c>
    </row>
    <row r="89" spans="1:19" s="40" customFormat="1" ht="12.75">
      <c r="A89" s="30">
        <v>9500</v>
      </c>
      <c r="B89" s="30">
        <v>1260</v>
      </c>
      <c r="C89" s="31">
        <v>1557</v>
      </c>
      <c r="D89" s="32">
        <f t="shared" si="24"/>
        <v>13.263157894736842</v>
      </c>
      <c r="E89" s="32">
        <f t="shared" si="25"/>
        <v>16.389473684210525</v>
      </c>
      <c r="F89" s="33">
        <f t="shared" si="26"/>
        <v>882</v>
      </c>
      <c r="G89" s="34">
        <f t="shared" si="27"/>
        <v>1089.8999999999999</v>
      </c>
      <c r="H89" s="35">
        <f t="shared" si="32"/>
        <v>831.5999999999999</v>
      </c>
      <c r="I89" s="36">
        <f t="shared" si="33"/>
        <v>1027.62</v>
      </c>
      <c r="J89" s="36">
        <f t="shared" si="34"/>
        <v>756</v>
      </c>
      <c r="K89" s="34">
        <f t="shared" si="35"/>
        <v>934.1999999999999</v>
      </c>
      <c r="L89" s="35">
        <f t="shared" si="36"/>
        <v>677.25</v>
      </c>
      <c r="M89" s="36">
        <f t="shared" si="37"/>
        <v>836.8874999999999</v>
      </c>
      <c r="N89" s="36">
        <f t="shared" si="28"/>
        <v>629.9999999999999</v>
      </c>
      <c r="O89" s="34">
        <f t="shared" si="29"/>
        <v>778.4999999999998</v>
      </c>
      <c r="P89" s="35">
        <f t="shared" si="38"/>
        <v>541.8</v>
      </c>
      <c r="Q89" s="36">
        <f t="shared" si="39"/>
        <v>669.5099999999999</v>
      </c>
      <c r="R89" s="36">
        <f t="shared" si="30"/>
        <v>503.99999999999994</v>
      </c>
      <c r="S89" s="34">
        <f t="shared" si="31"/>
        <v>622.8</v>
      </c>
    </row>
    <row r="90" spans="1:19" ht="12.75">
      <c r="A90" s="22">
        <v>9600</v>
      </c>
      <c r="B90" s="22">
        <v>1270</v>
      </c>
      <c r="C90" s="23">
        <v>1570</v>
      </c>
      <c r="D90" s="24">
        <f t="shared" si="24"/>
        <v>13.229166666666666</v>
      </c>
      <c r="E90" s="24">
        <f t="shared" si="25"/>
        <v>16.354166666666668</v>
      </c>
      <c r="F90" s="26">
        <f t="shared" si="26"/>
        <v>889</v>
      </c>
      <c r="G90" s="27">
        <f t="shared" si="27"/>
        <v>1099</v>
      </c>
      <c r="H90" s="28">
        <f t="shared" si="32"/>
        <v>838.1999999999999</v>
      </c>
      <c r="I90" s="29">
        <f t="shared" si="33"/>
        <v>1036.1999999999998</v>
      </c>
      <c r="J90" s="29">
        <f t="shared" si="34"/>
        <v>762</v>
      </c>
      <c r="K90" s="27">
        <f t="shared" si="35"/>
        <v>942</v>
      </c>
      <c r="L90" s="28">
        <f t="shared" si="36"/>
        <v>682.625</v>
      </c>
      <c r="M90" s="29">
        <f t="shared" si="37"/>
        <v>843.875</v>
      </c>
      <c r="N90" s="29">
        <f t="shared" si="28"/>
        <v>634.9999999999999</v>
      </c>
      <c r="O90" s="27">
        <f t="shared" si="29"/>
        <v>784.9999999999998</v>
      </c>
      <c r="P90" s="28">
        <f t="shared" si="38"/>
        <v>546.0999999999999</v>
      </c>
      <c r="Q90" s="29">
        <f t="shared" si="39"/>
        <v>675.0999999999999</v>
      </c>
      <c r="R90" s="29">
        <f t="shared" si="30"/>
        <v>507.99999999999994</v>
      </c>
      <c r="S90" s="27">
        <f t="shared" si="31"/>
        <v>628</v>
      </c>
    </row>
    <row r="91" spans="1:19" s="40" customFormat="1" ht="12.75">
      <c r="A91" s="30">
        <v>9700</v>
      </c>
      <c r="B91" s="30">
        <v>1280</v>
      </c>
      <c r="C91" s="31">
        <v>1582</v>
      </c>
      <c r="D91" s="32">
        <f t="shared" si="24"/>
        <v>13.195876288659795</v>
      </c>
      <c r="E91" s="32">
        <f t="shared" si="25"/>
        <v>16.309278350515463</v>
      </c>
      <c r="F91" s="33">
        <f t="shared" si="26"/>
        <v>896</v>
      </c>
      <c r="G91" s="34">
        <f t="shared" si="27"/>
        <v>1107.3999999999999</v>
      </c>
      <c r="H91" s="35">
        <f t="shared" si="32"/>
        <v>844.8</v>
      </c>
      <c r="I91" s="36">
        <f t="shared" si="33"/>
        <v>1044.12</v>
      </c>
      <c r="J91" s="36">
        <f t="shared" si="34"/>
        <v>768</v>
      </c>
      <c r="K91" s="34">
        <f t="shared" si="35"/>
        <v>949.1999999999999</v>
      </c>
      <c r="L91" s="35">
        <f t="shared" si="36"/>
        <v>688</v>
      </c>
      <c r="M91" s="36">
        <f t="shared" si="37"/>
        <v>850.3249999999999</v>
      </c>
      <c r="N91" s="36">
        <f t="shared" si="28"/>
        <v>639.9999999999999</v>
      </c>
      <c r="O91" s="34">
        <f t="shared" si="29"/>
        <v>790.9999999999998</v>
      </c>
      <c r="P91" s="35">
        <f t="shared" si="38"/>
        <v>550.3999999999999</v>
      </c>
      <c r="Q91" s="36">
        <f t="shared" si="39"/>
        <v>680.2599999999999</v>
      </c>
      <c r="R91" s="36">
        <f t="shared" si="30"/>
        <v>511.99999999999994</v>
      </c>
      <c r="S91" s="34">
        <f t="shared" si="31"/>
        <v>632.8</v>
      </c>
    </row>
    <row r="92" spans="1:19" ht="12.75">
      <c r="A92" s="22">
        <v>9800</v>
      </c>
      <c r="B92" s="22">
        <v>1290</v>
      </c>
      <c r="C92" s="23">
        <v>1594</v>
      </c>
      <c r="D92" s="24">
        <f t="shared" si="24"/>
        <v>13.16326530612245</v>
      </c>
      <c r="E92" s="24">
        <f t="shared" si="25"/>
        <v>16.26530612244898</v>
      </c>
      <c r="F92" s="26">
        <f t="shared" si="26"/>
        <v>902.9999999999999</v>
      </c>
      <c r="G92" s="27">
        <f t="shared" si="27"/>
        <v>1115.8</v>
      </c>
      <c r="H92" s="28">
        <f t="shared" si="32"/>
        <v>851.3999999999999</v>
      </c>
      <c r="I92" s="29">
        <f t="shared" si="33"/>
        <v>1052.04</v>
      </c>
      <c r="J92" s="29">
        <f t="shared" si="34"/>
        <v>774</v>
      </c>
      <c r="K92" s="27">
        <f t="shared" si="35"/>
        <v>956.4</v>
      </c>
      <c r="L92" s="28">
        <f t="shared" si="36"/>
        <v>693.375</v>
      </c>
      <c r="M92" s="29">
        <f t="shared" si="37"/>
        <v>856.775</v>
      </c>
      <c r="N92" s="29">
        <f t="shared" si="28"/>
        <v>644.9999999999999</v>
      </c>
      <c r="O92" s="27">
        <f t="shared" si="29"/>
        <v>796.9999999999998</v>
      </c>
      <c r="P92" s="28">
        <f t="shared" si="38"/>
        <v>554.6999999999999</v>
      </c>
      <c r="Q92" s="29">
        <f t="shared" si="39"/>
        <v>685.4199999999998</v>
      </c>
      <c r="R92" s="29">
        <f t="shared" si="30"/>
        <v>516</v>
      </c>
      <c r="S92" s="27">
        <f t="shared" si="31"/>
        <v>637.5999999999999</v>
      </c>
    </row>
    <row r="93" spans="1:19" s="40" customFormat="1" ht="12.75">
      <c r="A93" s="30">
        <v>9900</v>
      </c>
      <c r="B93" s="30">
        <v>1300</v>
      </c>
      <c r="C93" s="31">
        <v>1606</v>
      </c>
      <c r="D93" s="32">
        <f t="shared" si="24"/>
        <v>13.131313131313133</v>
      </c>
      <c r="E93" s="32">
        <f t="shared" si="25"/>
        <v>16.22222222222222</v>
      </c>
      <c r="F93" s="33">
        <f t="shared" si="26"/>
        <v>909.9999999999999</v>
      </c>
      <c r="G93" s="34">
        <f t="shared" si="27"/>
        <v>1124.1999999999998</v>
      </c>
      <c r="H93" s="35">
        <f t="shared" si="32"/>
        <v>857.9999999999999</v>
      </c>
      <c r="I93" s="36">
        <f t="shared" si="33"/>
        <v>1059.9599999999998</v>
      </c>
      <c r="J93" s="36">
        <f t="shared" si="34"/>
        <v>780</v>
      </c>
      <c r="K93" s="34">
        <f t="shared" si="35"/>
        <v>963.5999999999999</v>
      </c>
      <c r="L93" s="35">
        <f t="shared" si="36"/>
        <v>698.75</v>
      </c>
      <c r="M93" s="36">
        <f t="shared" si="37"/>
        <v>863.225</v>
      </c>
      <c r="N93" s="36">
        <f t="shared" si="28"/>
        <v>649.9999999999999</v>
      </c>
      <c r="O93" s="34">
        <f t="shared" si="29"/>
        <v>802.9999999999998</v>
      </c>
      <c r="P93" s="35">
        <f t="shared" si="38"/>
        <v>558.9999999999999</v>
      </c>
      <c r="Q93" s="36">
        <f t="shared" si="39"/>
        <v>690.5799999999999</v>
      </c>
      <c r="R93" s="36">
        <f t="shared" si="30"/>
        <v>520</v>
      </c>
      <c r="S93" s="34">
        <f t="shared" si="31"/>
        <v>642.4</v>
      </c>
    </row>
    <row r="94" spans="1:19" ht="12.75">
      <c r="A94" s="22">
        <v>10000</v>
      </c>
      <c r="B94" s="22">
        <v>1310</v>
      </c>
      <c r="C94" s="23">
        <v>1619</v>
      </c>
      <c r="D94" s="24">
        <f t="shared" si="24"/>
        <v>13.100000000000001</v>
      </c>
      <c r="E94" s="24">
        <f t="shared" si="25"/>
        <v>16.189999999999998</v>
      </c>
      <c r="F94" s="26">
        <f t="shared" si="26"/>
        <v>916.9999999999999</v>
      </c>
      <c r="G94" s="27">
        <f t="shared" si="27"/>
        <v>1133.3</v>
      </c>
      <c r="H94" s="28">
        <f t="shared" si="32"/>
        <v>864.5999999999999</v>
      </c>
      <c r="I94" s="29">
        <f t="shared" si="33"/>
        <v>1068.54</v>
      </c>
      <c r="J94" s="29">
        <f t="shared" si="34"/>
        <v>786</v>
      </c>
      <c r="K94" s="27">
        <f t="shared" si="35"/>
        <v>971.4</v>
      </c>
      <c r="L94" s="28">
        <f t="shared" si="36"/>
        <v>704.125</v>
      </c>
      <c r="M94" s="29">
        <f t="shared" si="37"/>
        <v>870.2125</v>
      </c>
      <c r="N94" s="29">
        <f t="shared" si="28"/>
        <v>654.9999999999999</v>
      </c>
      <c r="O94" s="27">
        <f t="shared" si="29"/>
        <v>809.4999999999998</v>
      </c>
      <c r="P94" s="28">
        <f t="shared" si="38"/>
        <v>563.3</v>
      </c>
      <c r="Q94" s="29">
        <f t="shared" si="39"/>
        <v>696.1699999999998</v>
      </c>
      <c r="R94" s="29">
        <f t="shared" si="30"/>
        <v>524</v>
      </c>
      <c r="S94" s="27">
        <f t="shared" si="31"/>
        <v>647.5999999999999</v>
      </c>
    </row>
    <row r="95" spans="1:19" s="40" customFormat="1" ht="12.75">
      <c r="A95" s="30">
        <v>10100</v>
      </c>
      <c r="B95" s="30">
        <v>1319</v>
      </c>
      <c r="C95" s="31">
        <v>1631</v>
      </c>
      <c r="D95" s="32">
        <f t="shared" si="24"/>
        <v>13.05940594059406</v>
      </c>
      <c r="E95" s="32">
        <f t="shared" si="25"/>
        <v>16.14851485148515</v>
      </c>
      <c r="F95" s="33">
        <f t="shared" si="26"/>
        <v>923.3</v>
      </c>
      <c r="G95" s="34">
        <f t="shared" si="27"/>
        <v>1141.6999999999998</v>
      </c>
      <c r="H95" s="35">
        <f t="shared" si="32"/>
        <v>870.5399999999998</v>
      </c>
      <c r="I95" s="36">
        <f t="shared" si="33"/>
        <v>1076.4599999999998</v>
      </c>
      <c r="J95" s="36">
        <f t="shared" si="34"/>
        <v>791.4</v>
      </c>
      <c r="K95" s="34">
        <f t="shared" si="35"/>
        <v>978.5999999999999</v>
      </c>
      <c r="L95" s="35">
        <f t="shared" si="36"/>
        <v>708.9625</v>
      </c>
      <c r="M95" s="36">
        <f t="shared" si="37"/>
        <v>876.6625</v>
      </c>
      <c r="N95" s="36">
        <f t="shared" si="28"/>
        <v>659.4999999999999</v>
      </c>
      <c r="O95" s="34">
        <f t="shared" si="29"/>
        <v>815.4999999999998</v>
      </c>
      <c r="P95" s="35">
        <f t="shared" si="38"/>
        <v>567.17</v>
      </c>
      <c r="Q95" s="36">
        <f t="shared" si="39"/>
        <v>701.3299999999999</v>
      </c>
      <c r="R95" s="36">
        <f t="shared" si="30"/>
        <v>527.5999999999999</v>
      </c>
      <c r="S95" s="34">
        <f t="shared" si="31"/>
        <v>652.4</v>
      </c>
    </row>
    <row r="96" spans="1:19" ht="12.75">
      <c r="A96" s="22">
        <v>10200</v>
      </c>
      <c r="B96" s="22">
        <v>1329</v>
      </c>
      <c r="C96" s="23">
        <v>1643</v>
      </c>
      <c r="D96" s="24">
        <f t="shared" si="24"/>
        <v>13.02941176470588</v>
      </c>
      <c r="E96" s="24">
        <f t="shared" si="25"/>
        <v>16.1078431372549</v>
      </c>
      <c r="F96" s="26">
        <f t="shared" si="26"/>
        <v>930.3</v>
      </c>
      <c r="G96" s="27">
        <f t="shared" si="27"/>
        <v>1150.1</v>
      </c>
      <c r="H96" s="28">
        <f t="shared" si="32"/>
        <v>877.1399999999999</v>
      </c>
      <c r="I96" s="29">
        <f t="shared" si="33"/>
        <v>1084.3799999999999</v>
      </c>
      <c r="J96" s="29">
        <f t="shared" si="34"/>
        <v>797.4</v>
      </c>
      <c r="K96" s="27">
        <f t="shared" si="35"/>
        <v>985.8</v>
      </c>
      <c r="L96" s="28">
        <f t="shared" si="36"/>
        <v>714.3375</v>
      </c>
      <c r="M96" s="29">
        <f t="shared" si="37"/>
        <v>883.1125</v>
      </c>
      <c r="N96" s="29">
        <f t="shared" si="28"/>
        <v>664.4999999999999</v>
      </c>
      <c r="O96" s="27">
        <f t="shared" si="29"/>
        <v>821.4999999999998</v>
      </c>
      <c r="P96" s="28">
        <f t="shared" si="38"/>
        <v>571.4699999999999</v>
      </c>
      <c r="Q96" s="29">
        <f t="shared" si="39"/>
        <v>706.4899999999999</v>
      </c>
      <c r="R96" s="29">
        <f t="shared" si="30"/>
        <v>531.5999999999999</v>
      </c>
      <c r="S96" s="27">
        <f t="shared" si="31"/>
        <v>657.1999999999999</v>
      </c>
    </row>
    <row r="97" spans="1:19" s="40" customFormat="1" ht="12.75">
      <c r="A97" s="30">
        <v>10300</v>
      </c>
      <c r="B97" s="30">
        <v>1339</v>
      </c>
      <c r="C97" s="31">
        <v>1655</v>
      </c>
      <c r="D97" s="32">
        <f t="shared" si="24"/>
        <v>13</v>
      </c>
      <c r="E97" s="32">
        <f t="shared" si="25"/>
        <v>16.067961165048544</v>
      </c>
      <c r="F97" s="33">
        <f t="shared" si="26"/>
        <v>937.3</v>
      </c>
      <c r="G97" s="34">
        <f t="shared" si="27"/>
        <v>1158.5</v>
      </c>
      <c r="H97" s="35">
        <f t="shared" si="32"/>
        <v>883.7399999999999</v>
      </c>
      <c r="I97" s="36">
        <f t="shared" si="33"/>
        <v>1092.3</v>
      </c>
      <c r="J97" s="36">
        <f t="shared" si="34"/>
        <v>803.4</v>
      </c>
      <c r="K97" s="34">
        <f t="shared" si="35"/>
        <v>993</v>
      </c>
      <c r="L97" s="35">
        <f t="shared" si="36"/>
        <v>719.7125</v>
      </c>
      <c r="M97" s="36">
        <f t="shared" si="37"/>
        <v>889.5625</v>
      </c>
      <c r="N97" s="36">
        <f t="shared" si="28"/>
        <v>669.4999999999999</v>
      </c>
      <c r="O97" s="34">
        <f t="shared" si="29"/>
        <v>827.4999999999998</v>
      </c>
      <c r="P97" s="35">
        <f t="shared" si="38"/>
        <v>575.7699999999999</v>
      </c>
      <c r="Q97" s="36">
        <f t="shared" si="39"/>
        <v>711.6499999999999</v>
      </c>
      <c r="R97" s="36">
        <f t="shared" si="30"/>
        <v>535.5999999999999</v>
      </c>
      <c r="S97" s="34">
        <f t="shared" si="31"/>
        <v>662</v>
      </c>
    </row>
    <row r="98" spans="1:19" ht="12.75">
      <c r="A98" s="22">
        <v>10400</v>
      </c>
      <c r="B98" s="22">
        <v>1348</v>
      </c>
      <c r="C98" s="23">
        <v>1666</v>
      </c>
      <c r="D98" s="24">
        <f t="shared" si="24"/>
        <v>12.96153846153846</v>
      </c>
      <c r="E98" s="24">
        <f t="shared" si="25"/>
        <v>16.01923076923077</v>
      </c>
      <c r="F98" s="26">
        <f t="shared" si="26"/>
        <v>943.5999999999999</v>
      </c>
      <c r="G98" s="27">
        <f t="shared" si="27"/>
        <v>1166.1999999999998</v>
      </c>
      <c r="H98" s="28">
        <f t="shared" si="32"/>
        <v>889.6799999999998</v>
      </c>
      <c r="I98" s="29">
        <f t="shared" si="33"/>
        <v>1099.56</v>
      </c>
      <c r="J98" s="29">
        <f t="shared" si="34"/>
        <v>808.8</v>
      </c>
      <c r="K98" s="27">
        <f t="shared" si="35"/>
        <v>999.5999999999999</v>
      </c>
      <c r="L98" s="28">
        <f t="shared" si="36"/>
        <v>724.55</v>
      </c>
      <c r="M98" s="29">
        <f t="shared" si="37"/>
        <v>895.475</v>
      </c>
      <c r="N98" s="29">
        <f t="shared" si="28"/>
        <v>673.9999999999999</v>
      </c>
      <c r="O98" s="27">
        <f t="shared" si="29"/>
        <v>832.9999999999998</v>
      </c>
      <c r="P98" s="28">
        <f t="shared" si="38"/>
        <v>579.6399999999999</v>
      </c>
      <c r="Q98" s="29">
        <f t="shared" si="39"/>
        <v>716.3799999999999</v>
      </c>
      <c r="R98" s="29">
        <f t="shared" si="30"/>
        <v>539.1999999999999</v>
      </c>
      <c r="S98" s="27">
        <f t="shared" si="31"/>
        <v>666.4</v>
      </c>
    </row>
    <row r="99" spans="1:19" s="40" customFormat="1" ht="12.75">
      <c r="A99" s="30">
        <v>10500</v>
      </c>
      <c r="B99" s="30">
        <v>1358</v>
      </c>
      <c r="C99" s="31">
        <v>1678</v>
      </c>
      <c r="D99" s="32">
        <f t="shared" si="24"/>
        <v>12.933333333333334</v>
      </c>
      <c r="E99" s="32">
        <f t="shared" si="25"/>
        <v>15.980952380952381</v>
      </c>
      <c r="F99" s="33">
        <f t="shared" si="26"/>
        <v>950.5999999999999</v>
      </c>
      <c r="G99" s="34">
        <f t="shared" si="27"/>
        <v>1174.6</v>
      </c>
      <c r="H99" s="35">
        <f t="shared" si="32"/>
        <v>896.2799999999999</v>
      </c>
      <c r="I99" s="36">
        <f t="shared" si="33"/>
        <v>1107.4799999999998</v>
      </c>
      <c r="J99" s="36">
        <f t="shared" si="34"/>
        <v>814.8</v>
      </c>
      <c r="K99" s="34">
        <f t="shared" si="35"/>
        <v>1006.8</v>
      </c>
      <c r="L99" s="35">
        <f t="shared" si="36"/>
        <v>729.925</v>
      </c>
      <c r="M99" s="36">
        <f t="shared" si="37"/>
        <v>901.925</v>
      </c>
      <c r="N99" s="36">
        <f t="shared" si="28"/>
        <v>678.9999999999999</v>
      </c>
      <c r="O99" s="34">
        <f t="shared" si="29"/>
        <v>838.9999999999998</v>
      </c>
      <c r="P99" s="35">
        <f t="shared" si="38"/>
        <v>583.9399999999999</v>
      </c>
      <c r="Q99" s="36">
        <f t="shared" si="39"/>
        <v>721.5399999999998</v>
      </c>
      <c r="R99" s="36">
        <f t="shared" si="30"/>
        <v>543.1999999999999</v>
      </c>
      <c r="S99" s="34">
        <f t="shared" si="31"/>
        <v>671.1999999999999</v>
      </c>
    </row>
    <row r="100" spans="1:19" ht="12.75">
      <c r="A100" s="22">
        <v>10600</v>
      </c>
      <c r="B100" s="22">
        <v>1367</v>
      </c>
      <c r="C100" s="23">
        <v>1690</v>
      </c>
      <c r="D100" s="24">
        <f aca="true" t="shared" si="40" ref="D100:D131">B100/A100*100</f>
        <v>12.89622641509434</v>
      </c>
      <c r="E100" s="24">
        <f aca="true" t="shared" si="41" ref="E100:E131">C100/A100*100</f>
        <v>15.943396226415093</v>
      </c>
      <c r="F100" s="26">
        <f aca="true" t="shared" si="42" ref="F100:F131">B100*70%</f>
        <v>956.9</v>
      </c>
      <c r="G100" s="27">
        <f aca="true" t="shared" si="43" ref="G100:G131">C100*70%</f>
        <v>1183</v>
      </c>
      <c r="H100" s="28">
        <f t="shared" si="32"/>
        <v>902.2199999999999</v>
      </c>
      <c r="I100" s="29">
        <f t="shared" si="33"/>
        <v>1115.3999999999999</v>
      </c>
      <c r="J100" s="29">
        <f t="shared" si="34"/>
        <v>820.1999999999999</v>
      </c>
      <c r="K100" s="27">
        <f t="shared" si="35"/>
        <v>1014</v>
      </c>
      <c r="L100" s="28">
        <f t="shared" si="36"/>
        <v>734.7625</v>
      </c>
      <c r="M100" s="29">
        <f t="shared" si="37"/>
        <v>908.375</v>
      </c>
      <c r="N100" s="29">
        <f aca="true" t="shared" si="44" ref="N100:N131">B100*1.25*(70%*0.7-30%*0.3)</f>
        <v>683.4999999999999</v>
      </c>
      <c r="O100" s="27">
        <f aca="true" t="shared" si="45" ref="O100:O131">C100*1.25*(70%*0.7-30%*0.3)</f>
        <v>844.9999999999998</v>
      </c>
      <c r="P100" s="28">
        <f t="shared" si="38"/>
        <v>587.81</v>
      </c>
      <c r="Q100" s="29">
        <f t="shared" si="39"/>
        <v>726.6999999999999</v>
      </c>
      <c r="R100" s="29">
        <f aca="true" t="shared" si="46" ref="R100:R131">B100*(70%-30%)</f>
        <v>546.8</v>
      </c>
      <c r="S100" s="27">
        <f aca="true" t="shared" si="47" ref="S100:S131">C100*(70%-30%)</f>
        <v>676</v>
      </c>
    </row>
    <row r="101" spans="1:19" s="40" customFormat="1" ht="12.75">
      <c r="A101" s="30">
        <v>10700</v>
      </c>
      <c r="B101" s="30">
        <v>1377</v>
      </c>
      <c r="C101" s="31">
        <v>1701</v>
      </c>
      <c r="D101" s="32">
        <f t="shared" si="40"/>
        <v>12.869158878504672</v>
      </c>
      <c r="E101" s="32">
        <f t="shared" si="41"/>
        <v>15.897196261682241</v>
      </c>
      <c r="F101" s="33">
        <f t="shared" si="42"/>
        <v>963.9</v>
      </c>
      <c r="G101" s="34">
        <f t="shared" si="43"/>
        <v>1190.6999999999998</v>
      </c>
      <c r="H101" s="35">
        <f t="shared" si="32"/>
        <v>908.8199999999999</v>
      </c>
      <c r="I101" s="36">
        <f t="shared" si="33"/>
        <v>1122.6599999999999</v>
      </c>
      <c r="J101" s="36">
        <f t="shared" si="34"/>
        <v>826.1999999999999</v>
      </c>
      <c r="K101" s="34">
        <f t="shared" si="35"/>
        <v>1020.5999999999999</v>
      </c>
      <c r="L101" s="35">
        <f t="shared" si="36"/>
        <v>740.1374999999999</v>
      </c>
      <c r="M101" s="36">
        <f t="shared" si="37"/>
        <v>914.2875</v>
      </c>
      <c r="N101" s="36">
        <f t="shared" si="44"/>
        <v>688.4999999999999</v>
      </c>
      <c r="O101" s="34">
        <f t="shared" si="45"/>
        <v>850.4999999999998</v>
      </c>
      <c r="P101" s="35">
        <f t="shared" si="38"/>
        <v>592.1099999999999</v>
      </c>
      <c r="Q101" s="36">
        <f t="shared" si="39"/>
        <v>731.43</v>
      </c>
      <c r="R101" s="36">
        <f t="shared" si="46"/>
        <v>550.8</v>
      </c>
      <c r="S101" s="34">
        <f t="shared" si="47"/>
        <v>680.4</v>
      </c>
    </row>
    <row r="102" spans="1:19" ht="12.75">
      <c r="A102" s="22">
        <v>10800</v>
      </c>
      <c r="B102" s="22">
        <v>1386</v>
      </c>
      <c r="C102" s="23">
        <v>1713</v>
      </c>
      <c r="D102" s="24">
        <f t="shared" si="40"/>
        <v>12.833333333333332</v>
      </c>
      <c r="E102" s="24">
        <f t="shared" si="41"/>
        <v>15.861111111111112</v>
      </c>
      <c r="F102" s="26">
        <f t="shared" si="42"/>
        <v>970.1999999999999</v>
      </c>
      <c r="G102" s="27">
        <f t="shared" si="43"/>
        <v>1199.1</v>
      </c>
      <c r="H102" s="28">
        <f t="shared" si="32"/>
        <v>914.7599999999999</v>
      </c>
      <c r="I102" s="29">
        <f t="shared" si="33"/>
        <v>1130.58</v>
      </c>
      <c r="J102" s="29">
        <f t="shared" si="34"/>
        <v>831.6</v>
      </c>
      <c r="K102" s="27">
        <f t="shared" si="35"/>
        <v>1027.8</v>
      </c>
      <c r="L102" s="28">
        <f t="shared" si="36"/>
        <v>744.975</v>
      </c>
      <c r="M102" s="29">
        <f t="shared" si="37"/>
        <v>920.7375</v>
      </c>
      <c r="N102" s="29">
        <f t="shared" si="44"/>
        <v>692.9999999999999</v>
      </c>
      <c r="O102" s="27">
        <f t="shared" si="45"/>
        <v>856.4999999999998</v>
      </c>
      <c r="P102" s="28">
        <f t="shared" si="38"/>
        <v>595.9799999999999</v>
      </c>
      <c r="Q102" s="29">
        <f t="shared" si="39"/>
        <v>736.5899999999999</v>
      </c>
      <c r="R102" s="29">
        <f t="shared" si="46"/>
        <v>554.4</v>
      </c>
      <c r="S102" s="27">
        <f t="shared" si="47"/>
        <v>685.1999999999999</v>
      </c>
    </row>
    <row r="103" spans="1:19" s="40" customFormat="1" ht="12.75">
      <c r="A103" s="30">
        <v>10900</v>
      </c>
      <c r="B103" s="30">
        <v>1395</v>
      </c>
      <c r="C103" s="31">
        <v>1724</v>
      </c>
      <c r="D103" s="32">
        <f t="shared" si="40"/>
        <v>12.798165137614678</v>
      </c>
      <c r="E103" s="32">
        <f t="shared" si="41"/>
        <v>15.81651376146789</v>
      </c>
      <c r="F103" s="33">
        <f t="shared" si="42"/>
        <v>976.4999999999999</v>
      </c>
      <c r="G103" s="34">
        <f t="shared" si="43"/>
        <v>1206.8</v>
      </c>
      <c r="H103" s="35">
        <f t="shared" si="32"/>
        <v>920.6999999999999</v>
      </c>
      <c r="I103" s="36">
        <f t="shared" si="33"/>
        <v>1137.84</v>
      </c>
      <c r="J103" s="36">
        <f t="shared" si="34"/>
        <v>837</v>
      </c>
      <c r="K103" s="34">
        <f t="shared" si="35"/>
        <v>1034.3999999999999</v>
      </c>
      <c r="L103" s="35">
        <f t="shared" si="36"/>
        <v>749.8125</v>
      </c>
      <c r="M103" s="36">
        <f t="shared" si="37"/>
        <v>926.65</v>
      </c>
      <c r="N103" s="36">
        <f t="shared" si="44"/>
        <v>697.4999999999999</v>
      </c>
      <c r="O103" s="34">
        <f t="shared" si="45"/>
        <v>861.9999999999998</v>
      </c>
      <c r="P103" s="35">
        <f t="shared" si="38"/>
        <v>599.8499999999999</v>
      </c>
      <c r="Q103" s="36">
        <f t="shared" si="39"/>
        <v>741.3199999999999</v>
      </c>
      <c r="R103" s="36">
        <f t="shared" si="46"/>
        <v>558</v>
      </c>
      <c r="S103" s="34">
        <f t="shared" si="47"/>
        <v>689.5999999999999</v>
      </c>
    </row>
    <row r="104" spans="1:19" ht="12.75">
      <c r="A104" s="22">
        <v>11000</v>
      </c>
      <c r="B104" s="22">
        <v>1404</v>
      </c>
      <c r="C104" s="23">
        <v>1736</v>
      </c>
      <c r="D104" s="24">
        <f t="shared" si="40"/>
        <v>12.763636363636364</v>
      </c>
      <c r="E104" s="24">
        <f t="shared" si="41"/>
        <v>15.781818181818183</v>
      </c>
      <c r="F104" s="26">
        <f t="shared" si="42"/>
        <v>982.8</v>
      </c>
      <c r="G104" s="27">
        <f t="shared" si="43"/>
        <v>1215.1999999999998</v>
      </c>
      <c r="H104" s="28">
        <f t="shared" si="32"/>
        <v>926.6399999999999</v>
      </c>
      <c r="I104" s="29">
        <f t="shared" si="33"/>
        <v>1145.7599999999998</v>
      </c>
      <c r="J104" s="29">
        <f t="shared" si="34"/>
        <v>842.4</v>
      </c>
      <c r="K104" s="27">
        <f t="shared" si="35"/>
        <v>1041.6</v>
      </c>
      <c r="L104" s="28">
        <f t="shared" si="36"/>
        <v>754.65</v>
      </c>
      <c r="M104" s="29">
        <f t="shared" si="37"/>
        <v>933.1</v>
      </c>
      <c r="N104" s="29">
        <f t="shared" si="44"/>
        <v>701.9999999999999</v>
      </c>
      <c r="O104" s="27">
        <f t="shared" si="45"/>
        <v>867.9999999999998</v>
      </c>
      <c r="P104" s="28">
        <f t="shared" si="38"/>
        <v>603.7199999999999</v>
      </c>
      <c r="Q104" s="29">
        <f t="shared" si="39"/>
        <v>746.4799999999999</v>
      </c>
      <c r="R104" s="29">
        <f t="shared" si="46"/>
        <v>561.5999999999999</v>
      </c>
      <c r="S104" s="27">
        <f t="shared" si="47"/>
        <v>694.4</v>
      </c>
    </row>
    <row r="105" spans="1:19" s="40" customFormat="1" ht="12.75">
      <c r="A105" s="30">
        <v>11100</v>
      </c>
      <c r="B105" s="30">
        <v>1413</v>
      </c>
      <c r="C105" s="31">
        <v>1747</v>
      </c>
      <c r="D105" s="32">
        <f t="shared" si="40"/>
        <v>12.72972972972973</v>
      </c>
      <c r="E105" s="32">
        <f t="shared" si="41"/>
        <v>15.73873873873874</v>
      </c>
      <c r="F105" s="33">
        <f t="shared" si="42"/>
        <v>989.0999999999999</v>
      </c>
      <c r="G105" s="34">
        <f t="shared" si="43"/>
        <v>1222.8999999999999</v>
      </c>
      <c r="H105" s="35">
        <f t="shared" si="32"/>
        <v>932.5799999999999</v>
      </c>
      <c r="I105" s="36">
        <f t="shared" si="33"/>
        <v>1153.0199999999998</v>
      </c>
      <c r="J105" s="36">
        <f t="shared" si="34"/>
        <v>847.8</v>
      </c>
      <c r="K105" s="34">
        <f t="shared" si="35"/>
        <v>1048.2</v>
      </c>
      <c r="L105" s="35">
        <f t="shared" si="36"/>
        <v>759.4875</v>
      </c>
      <c r="M105" s="36">
        <f t="shared" si="37"/>
        <v>939.0124999999999</v>
      </c>
      <c r="N105" s="36">
        <f t="shared" si="44"/>
        <v>706.4999999999999</v>
      </c>
      <c r="O105" s="34">
        <f t="shared" si="45"/>
        <v>873.4999999999998</v>
      </c>
      <c r="P105" s="35">
        <f t="shared" si="38"/>
        <v>607.5899999999999</v>
      </c>
      <c r="Q105" s="36">
        <f t="shared" si="39"/>
        <v>751.2099999999999</v>
      </c>
      <c r="R105" s="36">
        <f t="shared" si="46"/>
        <v>565.1999999999999</v>
      </c>
      <c r="S105" s="34">
        <f t="shared" si="47"/>
        <v>698.8</v>
      </c>
    </row>
    <row r="106" spans="1:19" ht="12.75">
      <c r="A106" s="22">
        <v>11200</v>
      </c>
      <c r="B106" s="22">
        <v>1422</v>
      </c>
      <c r="C106" s="23">
        <v>1758</v>
      </c>
      <c r="D106" s="24">
        <f t="shared" si="40"/>
        <v>12.696428571428573</v>
      </c>
      <c r="E106" s="24">
        <f t="shared" si="41"/>
        <v>15.696428571428573</v>
      </c>
      <c r="F106" s="26">
        <f t="shared" si="42"/>
        <v>995.4</v>
      </c>
      <c r="G106" s="27">
        <f t="shared" si="43"/>
        <v>1230.6</v>
      </c>
      <c r="H106" s="28">
        <f t="shared" si="32"/>
        <v>938.5199999999999</v>
      </c>
      <c r="I106" s="29">
        <f t="shared" si="33"/>
        <v>1160.28</v>
      </c>
      <c r="J106" s="29">
        <f t="shared" si="34"/>
        <v>853.1999999999999</v>
      </c>
      <c r="K106" s="27">
        <f t="shared" si="35"/>
        <v>1054.8</v>
      </c>
      <c r="L106" s="28">
        <f t="shared" si="36"/>
        <v>764.3249999999999</v>
      </c>
      <c r="M106" s="29">
        <f t="shared" si="37"/>
        <v>944.925</v>
      </c>
      <c r="N106" s="29">
        <f t="shared" si="44"/>
        <v>710.9999999999999</v>
      </c>
      <c r="O106" s="27">
        <f t="shared" si="45"/>
        <v>878.9999999999998</v>
      </c>
      <c r="P106" s="28">
        <f t="shared" si="38"/>
        <v>611.4599999999999</v>
      </c>
      <c r="Q106" s="29">
        <f t="shared" si="39"/>
        <v>755.9399999999999</v>
      </c>
      <c r="R106" s="29">
        <f t="shared" si="46"/>
        <v>568.8</v>
      </c>
      <c r="S106" s="27">
        <f t="shared" si="47"/>
        <v>703.1999999999999</v>
      </c>
    </row>
    <row r="107" spans="1:19" s="40" customFormat="1" ht="12.75">
      <c r="A107" s="30">
        <v>11300</v>
      </c>
      <c r="B107" s="30">
        <v>1431</v>
      </c>
      <c r="C107" s="31">
        <v>1769</v>
      </c>
      <c r="D107" s="32">
        <f t="shared" si="40"/>
        <v>12.663716814159292</v>
      </c>
      <c r="E107" s="32">
        <f t="shared" si="41"/>
        <v>15.654867256637168</v>
      </c>
      <c r="F107" s="33">
        <f t="shared" si="42"/>
        <v>1001.6999999999999</v>
      </c>
      <c r="G107" s="34">
        <f t="shared" si="43"/>
        <v>1238.3</v>
      </c>
      <c r="H107" s="35">
        <f t="shared" si="32"/>
        <v>944.4599999999999</v>
      </c>
      <c r="I107" s="36">
        <f t="shared" si="33"/>
        <v>1167.54</v>
      </c>
      <c r="J107" s="36">
        <f t="shared" si="34"/>
        <v>858.6</v>
      </c>
      <c r="K107" s="34">
        <f t="shared" si="35"/>
        <v>1061.3999999999999</v>
      </c>
      <c r="L107" s="35">
        <f t="shared" si="36"/>
        <v>769.1625</v>
      </c>
      <c r="M107" s="36">
        <f t="shared" si="37"/>
        <v>950.8375</v>
      </c>
      <c r="N107" s="36">
        <f t="shared" si="44"/>
        <v>715.4999999999999</v>
      </c>
      <c r="O107" s="34">
        <f t="shared" si="45"/>
        <v>884.4999999999998</v>
      </c>
      <c r="P107" s="35">
        <f t="shared" si="38"/>
        <v>615.3299999999999</v>
      </c>
      <c r="Q107" s="36">
        <f t="shared" si="39"/>
        <v>760.6699999999998</v>
      </c>
      <c r="R107" s="36">
        <f t="shared" si="46"/>
        <v>572.4</v>
      </c>
      <c r="S107" s="34">
        <f t="shared" si="47"/>
        <v>707.5999999999999</v>
      </c>
    </row>
    <row r="108" spans="1:19" ht="12.75">
      <c r="A108" s="22">
        <v>11400</v>
      </c>
      <c r="B108" s="22">
        <v>1440</v>
      </c>
      <c r="C108" s="23">
        <v>1780</v>
      </c>
      <c r="D108" s="24">
        <f t="shared" si="40"/>
        <v>12.631578947368421</v>
      </c>
      <c r="E108" s="24">
        <f t="shared" si="41"/>
        <v>15.6140350877193</v>
      </c>
      <c r="F108" s="26">
        <f t="shared" si="42"/>
        <v>1007.9999999999999</v>
      </c>
      <c r="G108" s="27">
        <f t="shared" si="43"/>
        <v>1246</v>
      </c>
      <c r="H108" s="28">
        <f t="shared" si="32"/>
        <v>950.3999999999999</v>
      </c>
      <c r="I108" s="29">
        <f t="shared" si="33"/>
        <v>1174.8</v>
      </c>
      <c r="J108" s="29">
        <f t="shared" si="34"/>
        <v>864</v>
      </c>
      <c r="K108" s="27">
        <f t="shared" si="35"/>
        <v>1068</v>
      </c>
      <c r="L108" s="28">
        <f t="shared" si="36"/>
        <v>774</v>
      </c>
      <c r="M108" s="29">
        <f t="shared" si="37"/>
        <v>956.75</v>
      </c>
      <c r="N108" s="29">
        <f t="shared" si="44"/>
        <v>719.9999999999999</v>
      </c>
      <c r="O108" s="27">
        <f t="shared" si="45"/>
        <v>889.9999999999998</v>
      </c>
      <c r="P108" s="28">
        <f t="shared" si="38"/>
        <v>619.1999999999999</v>
      </c>
      <c r="Q108" s="29">
        <f t="shared" si="39"/>
        <v>765.3999999999999</v>
      </c>
      <c r="R108" s="29">
        <f t="shared" si="46"/>
        <v>576</v>
      </c>
      <c r="S108" s="27">
        <f t="shared" si="47"/>
        <v>711.9999999999999</v>
      </c>
    </row>
    <row r="109" spans="1:19" s="40" customFormat="1" ht="12.75">
      <c r="A109" s="30">
        <v>11500</v>
      </c>
      <c r="B109" s="30">
        <v>1449</v>
      </c>
      <c r="C109" s="31">
        <v>1791</v>
      </c>
      <c r="D109" s="32">
        <f t="shared" si="40"/>
        <v>12.6</v>
      </c>
      <c r="E109" s="32">
        <f t="shared" si="41"/>
        <v>15.57391304347826</v>
      </c>
      <c r="F109" s="33">
        <f t="shared" si="42"/>
        <v>1014.3</v>
      </c>
      <c r="G109" s="34">
        <f t="shared" si="43"/>
        <v>1253.6999999999998</v>
      </c>
      <c r="H109" s="35">
        <f t="shared" si="32"/>
        <v>956.3399999999999</v>
      </c>
      <c r="I109" s="36">
        <f t="shared" si="33"/>
        <v>1182.06</v>
      </c>
      <c r="J109" s="36">
        <f t="shared" si="34"/>
        <v>869.4</v>
      </c>
      <c r="K109" s="34">
        <f t="shared" si="35"/>
        <v>1074.6</v>
      </c>
      <c r="L109" s="35">
        <f t="shared" si="36"/>
        <v>778.8375</v>
      </c>
      <c r="M109" s="36">
        <f t="shared" si="37"/>
        <v>962.6625</v>
      </c>
      <c r="N109" s="36">
        <f t="shared" si="44"/>
        <v>724.4999999999999</v>
      </c>
      <c r="O109" s="34">
        <f t="shared" si="45"/>
        <v>895.4999999999998</v>
      </c>
      <c r="P109" s="35">
        <f t="shared" si="38"/>
        <v>623.0699999999999</v>
      </c>
      <c r="Q109" s="36">
        <f t="shared" si="39"/>
        <v>770.1299999999999</v>
      </c>
      <c r="R109" s="36">
        <f t="shared" si="46"/>
        <v>579.5999999999999</v>
      </c>
      <c r="S109" s="34">
        <f t="shared" si="47"/>
        <v>716.4</v>
      </c>
    </row>
    <row r="110" spans="1:19" ht="12.75">
      <c r="A110" s="22">
        <v>11600</v>
      </c>
      <c r="B110" s="22">
        <v>1458</v>
      </c>
      <c r="C110" s="23">
        <v>1802</v>
      </c>
      <c r="D110" s="24">
        <f t="shared" si="40"/>
        <v>12.568965517241379</v>
      </c>
      <c r="E110" s="24">
        <f t="shared" si="41"/>
        <v>15.53448275862069</v>
      </c>
      <c r="F110" s="26">
        <f t="shared" si="42"/>
        <v>1020.5999999999999</v>
      </c>
      <c r="G110" s="27">
        <f t="shared" si="43"/>
        <v>1261.3999999999999</v>
      </c>
      <c r="H110" s="28">
        <f t="shared" si="32"/>
        <v>962.2799999999999</v>
      </c>
      <c r="I110" s="29">
        <f t="shared" si="33"/>
        <v>1189.32</v>
      </c>
      <c r="J110" s="29">
        <f t="shared" si="34"/>
        <v>874.8</v>
      </c>
      <c r="K110" s="27">
        <f t="shared" si="35"/>
        <v>1081.2</v>
      </c>
      <c r="L110" s="28">
        <f t="shared" si="36"/>
        <v>783.675</v>
      </c>
      <c r="M110" s="29">
        <f t="shared" si="37"/>
        <v>968.5749999999999</v>
      </c>
      <c r="N110" s="29">
        <f t="shared" si="44"/>
        <v>728.9999999999999</v>
      </c>
      <c r="O110" s="27">
        <f t="shared" si="45"/>
        <v>900.9999999999998</v>
      </c>
      <c r="P110" s="28">
        <f t="shared" si="38"/>
        <v>626.9399999999999</v>
      </c>
      <c r="Q110" s="29">
        <f t="shared" si="39"/>
        <v>774.8599999999999</v>
      </c>
      <c r="R110" s="29">
        <f t="shared" si="46"/>
        <v>583.1999999999999</v>
      </c>
      <c r="S110" s="27">
        <f t="shared" si="47"/>
        <v>720.8</v>
      </c>
    </row>
    <row r="111" spans="1:19" s="40" customFormat="1" ht="12.75">
      <c r="A111" s="30">
        <v>11700</v>
      </c>
      <c r="B111" s="30">
        <v>1467</v>
      </c>
      <c r="C111" s="31">
        <v>1813</v>
      </c>
      <c r="D111" s="32">
        <f t="shared" si="40"/>
        <v>12.538461538461537</v>
      </c>
      <c r="E111" s="32">
        <f t="shared" si="41"/>
        <v>15.495726495726494</v>
      </c>
      <c r="F111" s="33">
        <f t="shared" si="42"/>
        <v>1026.8999999999999</v>
      </c>
      <c r="G111" s="34">
        <f t="shared" si="43"/>
        <v>1269.1</v>
      </c>
      <c r="H111" s="35">
        <f t="shared" si="32"/>
        <v>968.2199999999999</v>
      </c>
      <c r="I111" s="36">
        <f t="shared" si="33"/>
        <v>1196.58</v>
      </c>
      <c r="J111" s="36">
        <f t="shared" si="34"/>
        <v>880.1999999999999</v>
      </c>
      <c r="K111" s="34">
        <f t="shared" si="35"/>
        <v>1087.8</v>
      </c>
      <c r="L111" s="35">
        <f t="shared" si="36"/>
        <v>788.5124999999999</v>
      </c>
      <c r="M111" s="36">
        <f t="shared" si="37"/>
        <v>974.4875</v>
      </c>
      <c r="N111" s="36">
        <f t="shared" si="44"/>
        <v>733.4999999999999</v>
      </c>
      <c r="O111" s="34">
        <f t="shared" si="45"/>
        <v>906.4999999999998</v>
      </c>
      <c r="P111" s="35">
        <f t="shared" si="38"/>
        <v>630.81</v>
      </c>
      <c r="Q111" s="36">
        <f t="shared" si="39"/>
        <v>779.5899999999999</v>
      </c>
      <c r="R111" s="36">
        <f t="shared" si="46"/>
        <v>586.8</v>
      </c>
      <c r="S111" s="34">
        <f t="shared" si="47"/>
        <v>725.1999999999999</v>
      </c>
    </row>
    <row r="112" spans="1:19" ht="12.75">
      <c r="A112" s="22">
        <v>11800</v>
      </c>
      <c r="B112" s="22">
        <v>1475</v>
      </c>
      <c r="C112" s="23">
        <v>1823</v>
      </c>
      <c r="D112" s="24">
        <f t="shared" si="40"/>
        <v>12.5</v>
      </c>
      <c r="E112" s="24">
        <f t="shared" si="41"/>
        <v>15.449152542372882</v>
      </c>
      <c r="F112" s="26">
        <f t="shared" si="42"/>
        <v>1032.5</v>
      </c>
      <c r="G112" s="27">
        <f t="shared" si="43"/>
        <v>1276.1</v>
      </c>
      <c r="H112" s="28">
        <f t="shared" si="32"/>
        <v>973.4999999999999</v>
      </c>
      <c r="I112" s="29">
        <f t="shared" si="33"/>
        <v>1203.1799999999998</v>
      </c>
      <c r="J112" s="29">
        <f t="shared" si="34"/>
        <v>885</v>
      </c>
      <c r="K112" s="27">
        <f t="shared" si="35"/>
        <v>1093.8</v>
      </c>
      <c r="L112" s="28">
        <f t="shared" si="36"/>
        <v>792.8125</v>
      </c>
      <c r="M112" s="29">
        <f t="shared" si="37"/>
        <v>979.8625</v>
      </c>
      <c r="N112" s="29">
        <f t="shared" si="44"/>
        <v>737.4999999999999</v>
      </c>
      <c r="O112" s="27">
        <f t="shared" si="45"/>
        <v>911.4999999999998</v>
      </c>
      <c r="P112" s="28">
        <f t="shared" si="38"/>
        <v>634.2499999999999</v>
      </c>
      <c r="Q112" s="29">
        <f t="shared" si="39"/>
        <v>783.8899999999999</v>
      </c>
      <c r="R112" s="29">
        <f t="shared" si="46"/>
        <v>590</v>
      </c>
      <c r="S112" s="27">
        <f t="shared" si="47"/>
        <v>729.1999999999999</v>
      </c>
    </row>
    <row r="113" spans="1:19" s="40" customFormat="1" ht="12.75">
      <c r="A113" s="30">
        <v>11900</v>
      </c>
      <c r="B113" s="30">
        <v>1484</v>
      </c>
      <c r="C113" s="31">
        <v>1834</v>
      </c>
      <c r="D113" s="32">
        <f t="shared" si="40"/>
        <v>12.470588235294118</v>
      </c>
      <c r="E113" s="32">
        <f t="shared" si="41"/>
        <v>15.411764705882353</v>
      </c>
      <c r="F113" s="33">
        <f t="shared" si="42"/>
        <v>1038.8</v>
      </c>
      <c r="G113" s="34">
        <f t="shared" si="43"/>
        <v>1283.8</v>
      </c>
      <c r="H113" s="35">
        <f t="shared" si="32"/>
        <v>979.4399999999998</v>
      </c>
      <c r="I113" s="36">
        <f t="shared" si="33"/>
        <v>1210.4399999999998</v>
      </c>
      <c r="J113" s="36">
        <f t="shared" si="34"/>
        <v>890.4</v>
      </c>
      <c r="K113" s="34">
        <f t="shared" si="35"/>
        <v>1100.3999999999999</v>
      </c>
      <c r="L113" s="35">
        <f t="shared" si="36"/>
        <v>797.65</v>
      </c>
      <c r="M113" s="36">
        <f t="shared" si="37"/>
        <v>985.775</v>
      </c>
      <c r="N113" s="36">
        <f t="shared" si="44"/>
        <v>741.9999999999999</v>
      </c>
      <c r="O113" s="34">
        <f t="shared" si="45"/>
        <v>916.9999999999998</v>
      </c>
      <c r="P113" s="35">
        <f t="shared" si="38"/>
        <v>638.1199999999999</v>
      </c>
      <c r="Q113" s="36">
        <f t="shared" si="39"/>
        <v>788.6199999999999</v>
      </c>
      <c r="R113" s="36">
        <f t="shared" si="46"/>
        <v>593.5999999999999</v>
      </c>
      <c r="S113" s="34">
        <f t="shared" si="47"/>
        <v>733.5999999999999</v>
      </c>
    </row>
    <row r="114" spans="1:19" ht="12.75">
      <c r="A114" s="22">
        <v>12000</v>
      </c>
      <c r="B114" s="22">
        <v>1492</v>
      </c>
      <c r="C114" s="23">
        <v>1844</v>
      </c>
      <c r="D114" s="24">
        <f t="shared" si="40"/>
        <v>12.433333333333334</v>
      </c>
      <c r="E114" s="24">
        <f t="shared" si="41"/>
        <v>15.366666666666667</v>
      </c>
      <c r="F114" s="26">
        <f t="shared" si="42"/>
        <v>1044.3999999999999</v>
      </c>
      <c r="G114" s="27">
        <f t="shared" si="43"/>
        <v>1290.8</v>
      </c>
      <c r="H114" s="28">
        <f t="shared" si="32"/>
        <v>984.7199999999999</v>
      </c>
      <c r="I114" s="29">
        <f t="shared" si="33"/>
        <v>1217.04</v>
      </c>
      <c r="J114" s="29">
        <f t="shared" si="34"/>
        <v>895.1999999999999</v>
      </c>
      <c r="K114" s="27">
        <f t="shared" si="35"/>
        <v>1106.3999999999999</v>
      </c>
      <c r="L114" s="28">
        <f t="shared" si="36"/>
        <v>801.9499999999999</v>
      </c>
      <c r="M114" s="29">
        <f t="shared" si="37"/>
        <v>991.15</v>
      </c>
      <c r="N114" s="29">
        <f t="shared" si="44"/>
        <v>745.9999999999999</v>
      </c>
      <c r="O114" s="27">
        <f t="shared" si="45"/>
        <v>921.9999999999998</v>
      </c>
      <c r="P114" s="28">
        <f t="shared" si="38"/>
        <v>641.56</v>
      </c>
      <c r="Q114" s="29">
        <f t="shared" si="39"/>
        <v>792.9199999999998</v>
      </c>
      <c r="R114" s="29">
        <f t="shared" si="46"/>
        <v>596.8</v>
      </c>
      <c r="S114" s="27">
        <f t="shared" si="47"/>
        <v>737.5999999999999</v>
      </c>
    </row>
    <row r="115" spans="1:19" s="40" customFormat="1" ht="12.75">
      <c r="A115" s="30">
        <v>12100</v>
      </c>
      <c r="B115" s="30">
        <f aca="true" t="shared" si="48" ref="B115:B144">B114</f>
        <v>1492</v>
      </c>
      <c r="C115" s="31">
        <f aca="true" t="shared" si="49" ref="C115:C144">C114</f>
        <v>1844</v>
      </c>
      <c r="D115" s="32">
        <f t="shared" si="40"/>
        <v>12.330578512396695</v>
      </c>
      <c r="E115" s="32">
        <f t="shared" si="41"/>
        <v>15.239669421487603</v>
      </c>
      <c r="F115" s="33">
        <f t="shared" si="42"/>
        <v>1044.3999999999999</v>
      </c>
      <c r="G115" s="34">
        <f t="shared" si="43"/>
        <v>1290.8</v>
      </c>
      <c r="H115" s="35">
        <f t="shared" si="32"/>
        <v>984.7199999999999</v>
      </c>
      <c r="I115" s="36">
        <f t="shared" si="33"/>
        <v>1217.04</v>
      </c>
      <c r="J115" s="36">
        <f t="shared" si="34"/>
        <v>895.1999999999999</v>
      </c>
      <c r="K115" s="34">
        <f t="shared" si="35"/>
        <v>1106.3999999999999</v>
      </c>
      <c r="L115" s="35">
        <f t="shared" si="36"/>
        <v>801.9499999999999</v>
      </c>
      <c r="M115" s="36">
        <f t="shared" si="37"/>
        <v>991.15</v>
      </c>
      <c r="N115" s="36">
        <f t="shared" si="44"/>
        <v>745.9999999999999</v>
      </c>
      <c r="O115" s="34">
        <f t="shared" si="45"/>
        <v>921.9999999999998</v>
      </c>
      <c r="P115" s="35">
        <f t="shared" si="38"/>
        <v>641.56</v>
      </c>
      <c r="Q115" s="36">
        <f t="shared" si="39"/>
        <v>792.9199999999998</v>
      </c>
      <c r="R115" s="36">
        <f t="shared" si="46"/>
        <v>596.8</v>
      </c>
      <c r="S115" s="34">
        <f t="shared" si="47"/>
        <v>737.5999999999999</v>
      </c>
    </row>
    <row r="116" spans="1:19" ht="12.75">
      <c r="A116" s="22">
        <v>12200</v>
      </c>
      <c r="B116" s="22">
        <f t="shared" si="48"/>
        <v>1492</v>
      </c>
      <c r="C116" s="23">
        <f t="shared" si="49"/>
        <v>1844</v>
      </c>
      <c r="D116" s="24">
        <f t="shared" si="40"/>
        <v>12.229508196721312</v>
      </c>
      <c r="E116" s="24">
        <f t="shared" si="41"/>
        <v>15.114754098360656</v>
      </c>
      <c r="F116" s="26">
        <f t="shared" si="42"/>
        <v>1044.3999999999999</v>
      </c>
      <c r="G116" s="27">
        <f t="shared" si="43"/>
        <v>1290.8</v>
      </c>
      <c r="H116" s="28">
        <f t="shared" si="32"/>
        <v>984.7199999999999</v>
      </c>
      <c r="I116" s="29">
        <f t="shared" si="33"/>
        <v>1217.04</v>
      </c>
      <c r="J116" s="29">
        <f t="shared" si="34"/>
        <v>895.1999999999999</v>
      </c>
      <c r="K116" s="27">
        <f t="shared" si="35"/>
        <v>1106.3999999999999</v>
      </c>
      <c r="L116" s="28">
        <f t="shared" si="36"/>
        <v>801.9499999999999</v>
      </c>
      <c r="M116" s="29">
        <f t="shared" si="37"/>
        <v>991.15</v>
      </c>
      <c r="N116" s="29">
        <f t="shared" si="44"/>
        <v>745.9999999999999</v>
      </c>
      <c r="O116" s="27">
        <f t="shared" si="45"/>
        <v>921.9999999999998</v>
      </c>
      <c r="P116" s="28">
        <f t="shared" si="38"/>
        <v>641.56</v>
      </c>
      <c r="Q116" s="29">
        <f t="shared" si="39"/>
        <v>792.9199999999998</v>
      </c>
      <c r="R116" s="29">
        <f t="shared" si="46"/>
        <v>596.8</v>
      </c>
      <c r="S116" s="27">
        <f t="shared" si="47"/>
        <v>737.5999999999999</v>
      </c>
    </row>
    <row r="117" spans="1:19" s="40" customFormat="1" ht="12.75">
      <c r="A117" s="30">
        <v>12300</v>
      </c>
      <c r="B117" s="30">
        <f t="shared" si="48"/>
        <v>1492</v>
      </c>
      <c r="C117" s="31">
        <f t="shared" si="49"/>
        <v>1844</v>
      </c>
      <c r="D117" s="32">
        <f t="shared" si="40"/>
        <v>12.130081300813009</v>
      </c>
      <c r="E117" s="32">
        <f t="shared" si="41"/>
        <v>14.991869918699189</v>
      </c>
      <c r="F117" s="33">
        <f t="shared" si="42"/>
        <v>1044.3999999999999</v>
      </c>
      <c r="G117" s="34">
        <f t="shared" si="43"/>
        <v>1290.8</v>
      </c>
      <c r="H117" s="35">
        <f t="shared" si="32"/>
        <v>984.7199999999999</v>
      </c>
      <c r="I117" s="36">
        <f t="shared" si="33"/>
        <v>1217.04</v>
      </c>
      <c r="J117" s="36">
        <f t="shared" si="34"/>
        <v>895.1999999999999</v>
      </c>
      <c r="K117" s="34">
        <f t="shared" si="35"/>
        <v>1106.3999999999999</v>
      </c>
      <c r="L117" s="35">
        <f t="shared" si="36"/>
        <v>801.9499999999999</v>
      </c>
      <c r="M117" s="36">
        <f t="shared" si="37"/>
        <v>991.15</v>
      </c>
      <c r="N117" s="36">
        <f t="shared" si="44"/>
        <v>745.9999999999999</v>
      </c>
      <c r="O117" s="34">
        <f t="shared" si="45"/>
        <v>921.9999999999998</v>
      </c>
      <c r="P117" s="35">
        <f t="shared" si="38"/>
        <v>641.56</v>
      </c>
      <c r="Q117" s="36">
        <f t="shared" si="39"/>
        <v>792.9199999999998</v>
      </c>
      <c r="R117" s="36">
        <f t="shared" si="46"/>
        <v>596.8</v>
      </c>
      <c r="S117" s="34">
        <f t="shared" si="47"/>
        <v>737.5999999999999</v>
      </c>
    </row>
    <row r="118" spans="1:19" ht="12.75">
      <c r="A118" s="22">
        <v>12400</v>
      </c>
      <c r="B118" s="22">
        <f t="shared" si="48"/>
        <v>1492</v>
      </c>
      <c r="C118" s="23">
        <f t="shared" si="49"/>
        <v>1844</v>
      </c>
      <c r="D118" s="24">
        <f t="shared" si="40"/>
        <v>12.032258064516128</v>
      </c>
      <c r="E118" s="24">
        <f t="shared" si="41"/>
        <v>14.870967741935484</v>
      </c>
      <c r="F118" s="26">
        <f t="shared" si="42"/>
        <v>1044.3999999999999</v>
      </c>
      <c r="G118" s="27">
        <f t="shared" si="43"/>
        <v>1290.8</v>
      </c>
      <c r="H118" s="28">
        <f t="shared" si="32"/>
        <v>984.7199999999999</v>
      </c>
      <c r="I118" s="29">
        <f t="shared" si="33"/>
        <v>1217.04</v>
      </c>
      <c r="J118" s="29">
        <f t="shared" si="34"/>
        <v>895.1999999999999</v>
      </c>
      <c r="K118" s="27">
        <f t="shared" si="35"/>
        <v>1106.3999999999999</v>
      </c>
      <c r="L118" s="28">
        <f t="shared" si="36"/>
        <v>801.9499999999999</v>
      </c>
      <c r="M118" s="29">
        <f t="shared" si="37"/>
        <v>991.15</v>
      </c>
      <c r="N118" s="29">
        <f t="shared" si="44"/>
        <v>745.9999999999999</v>
      </c>
      <c r="O118" s="27">
        <f t="shared" si="45"/>
        <v>921.9999999999998</v>
      </c>
      <c r="P118" s="28">
        <f t="shared" si="38"/>
        <v>641.56</v>
      </c>
      <c r="Q118" s="29">
        <f t="shared" si="39"/>
        <v>792.9199999999998</v>
      </c>
      <c r="R118" s="29">
        <f t="shared" si="46"/>
        <v>596.8</v>
      </c>
      <c r="S118" s="27">
        <f t="shared" si="47"/>
        <v>737.5999999999999</v>
      </c>
    </row>
    <row r="119" spans="1:19" s="40" customFormat="1" ht="12.75">
      <c r="A119" s="30">
        <v>12500</v>
      </c>
      <c r="B119" s="30">
        <f t="shared" si="48"/>
        <v>1492</v>
      </c>
      <c r="C119" s="31">
        <f t="shared" si="49"/>
        <v>1844</v>
      </c>
      <c r="D119" s="32">
        <f t="shared" si="40"/>
        <v>11.936</v>
      </c>
      <c r="E119" s="32">
        <f t="shared" si="41"/>
        <v>14.752</v>
      </c>
      <c r="F119" s="33">
        <f t="shared" si="42"/>
        <v>1044.3999999999999</v>
      </c>
      <c r="G119" s="34">
        <f t="shared" si="43"/>
        <v>1290.8</v>
      </c>
      <c r="H119" s="35">
        <f t="shared" si="32"/>
        <v>984.7199999999999</v>
      </c>
      <c r="I119" s="36">
        <f t="shared" si="33"/>
        <v>1217.04</v>
      </c>
      <c r="J119" s="36">
        <f t="shared" si="34"/>
        <v>895.1999999999999</v>
      </c>
      <c r="K119" s="34">
        <f t="shared" si="35"/>
        <v>1106.3999999999999</v>
      </c>
      <c r="L119" s="35">
        <f t="shared" si="36"/>
        <v>801.9499999999999</v>
      </c>
      <c r="M119" s="36">
        <f t="shared" si="37"/>
        <v>991.15</v>
      </c>
      <c r="N119" s="36">
        <f t="shared" si="44"/>
        <v>745.9999999999999</v>
      </c>
      <c r="O119" s="34">
        <f t="shared" si="45"/>
        <v>921.9999999999998</v>
      </c>
      <c r="P119" s="35">
        <f t="shared" si="38"/>
        <v>641.56</v>
      </c>
      <c r="Q119" s="36">
        <f t="shared" si="39"/>
        <v>792.9199999999998</v>
      </c>
      <c r="R119" s="36">
        <f t="shared" si="46"/>
        <v>596.8</v>
      </c>
      <c r="S119" s="34">
        <f t="shared" si="47"/>
        <v>737.5999999999999</v>
      </c>
    </row>
    <row r="120" spans="1:19" ht="12.75">
      <c r="A120" s="22">
        <v>12600</v>
      </c>
      <c r="B120" s="22">
        <f t="shared" si="48"/>
        <v>1492</v>
      </c>
      <c r="C120" s="23">
        <f t="shared" si="49"/>
        <v>1844</v>
      </c>
      <c r="D120" s="24">
        <f t="shared" si="40"/>
        <v>11.841269841269842</v>
      </c>
      <c r="E120" s="24">
        <f t="shared" si="41"/>
        <v>14.634920634920634</v>
      </c>
      <c r="F120" s="26">
        <f t="shared" si="42"/>
        <v>1044.3999999999999</v>
      </c>
      <c r="G120" s="27">
        <f t="shared" si="43"/>
        <v>1290.8</v>
      </c>
      <c r="H120" s="28">
        <f t="shared" si="32"/>
        <v>984.7199999999999</v>
      </c>
      <c r="I120" s="29">
        <f t="shared" si="33"/>
        <v>1217.04</v>
      </c>
      <c r="J120" s="29">
        <f t="shared" si="34"/>
        <v>895.1999999999999</v>
      </c>
      <c r="K120" s="27">
        <f t="shared" si="35"/>
        <v>1106.3999999999999</v>
      </c>
      <c r="L120" s="28">
        <f t="shared" si="36"/>
        <v>801.9499999999999</v>
      </c>
      <c r="M120" s="29">
        <f t="shared" si="37"/>
        <v>991.15</v>
      </c>
      <c r="N120" s="29">
        <f t="shared" si="44"/>
        <v>745.9999999999999</v>
      </c>
      <c r="O120" s="27">
        <f t="shared" si="45"/>
        <v>921.9999999999998</v>
      </c>
      <c r="P120" s="28">
        <f t="shared" si="38"/>
        <v>641.56</v>
      </c>
      <c r="Q120" s="29">
        <f t="shared" si="39"/>
        <v>792.9199999999998</v>
      </c>
      <c r="R120" s="29">
        <f t="shared" si="46"/>
        <v>596.8</v>
      </c>
      <c r="S120" s="27">
        <f t="shared" si="47"/>
        <v>737.5999999999999</v>
      </c>
    </row>
    <row r="121" spans="1:19" s="40" customFormat="1" ht="12.75">
      <c r="A121" s="30">
        <v>12700</v>
      </c>
      <c r="B121" s="30">
        <f t="shared" si="48"/>
        <v>1492</v>
      </c>
      <c r="C121" s="31">
        <f t="shared" si="49"/>
        <v>1844</v>
      </c>
      <c r="D121" s="32">
        <f t="shared" si="40"/>
        <v>11.748031496062993</v>
      </c>
      <c r="E121" s="32">
        <f t="shared" si="41"/>
        <v>14.519685039370078</v>
      </c>
      <c r="F121" s="33">
        <f t="shared" si="42"/>
        <v>1044.3999999999999</v>
      </c>
      <c r="G121" s="34">
        <f t="shared" si="43"/>
        <v>1290.8</v>
      </c>
      <c r="H121" s="28">
        <f t="shared" si="32"/>
        <v>984.7199999999999</v>
      </c>
      <c r="I121" s="29">
        <f t="shared" si="33"/>
        <v>1217.04</v>
      </c>
      <c r="J121" s="29">
        <f t="shared" si="34"/>
        <v>895.1999999999999</v>
      </c>
      <c r="K121" s="27">
        <f t="shared" si="35"/>
        <v>1106.3999999999999</v>
      </c>
      <c r="L121" s="28">
        <f t="shared" si="36"/>
        <v>801.9499999999999</v>
      </c>
      <c r="M121" s="29">
        <f t="shared" si="37"/>
        <v>991.15</v>
      </c>
      <c r="N121" s="36">
        <f t="shared" si="44"/>
        <v>745.9999999999999</v>
      </c>
      <c r="O121" s="34">
        <f t="shared" si="45"/>
        <v>921.9999999999998</v>
      </c>
      <c r="P121" s="28">
        <f t="shared" si="38"/>
        <v>641.56</v>
      </c>
      <c r="Q121" s="29">
        <f t="shared" si="39"/>
        <v>792.9199999999998</v>
      </c>
      <c r="R121" s="36">
        <f t="shared" si="46"/>
        <v>596.8</v>
      </c>
      <c r="S121" s="34">
        <f t="shared" si="47"/>
        <v>737.5999999999999</v>
      </c>
    </row>
    <row r="122" spans="1:19" ht="12.75">
      <c r="A122" s="22">
        <v>12800</v>
      </c>
      <c r="B122" s="22">
        <f t="shared" si="48"/>
        <v>1492</v>
      </c>
      <c r="C122" s="23">
        <f t="shared" si="49"/>
        <v>1844</v>
      </c>
      <c r="D122" s="24">
        <f t="shared" si="40"/>
        <v>11.65625</v>
      </c>
      <c r="E122" s="24">
        <f t="shared" si="41"/>
        <v>14.406250000000002</v>
      </c>
      <c r="F122" s="26">
        <f t="shared" si="42"/>
        <v>1044.3999999999999</v>
      </c>
      <c r="G122" s="27">
        <f t="shared" si="43"/>
        <v>1290.8</v>
      </c>
      <c r="H122" s="28">
        <f t="shared" si="32"/>
        <v>984.7199999999999</v>
      </c>
      <c r="I122" s="29">
        <f t="shared" si="33"/>
        <v>1217.04</v>
      </c>
      <c r="J122" s="29">
        <f t="shared" si="34"/>
        <v>895.1999999999999</v>
      </c>
      <c r="K122" s="27">
        <f t="shared" si="35"/>
        <v>1106.3999999999999</v>
      </c>
      <c r="L122" s="28">
        <f t="shared" si="36"/>
        <v>801.9499999999999</v>
      </c>
      <c r="M122" s="29">
        <f t="shared" si="37"/>
        <v>991.15</v>
      </c>
      <c r="N122" s="29">
        <f t="shared" si="44"/>
        <v>745.9999999999999</v>
      </c>
      <c r="O122" s="27">
        <f t="shared" si="45"/>
        <v>921.9999999999998</v>
      </c>
      <c r="P122" s="28">
        <f t="shared" si="38"/>
        <v>641.56</v>
      </c>
      <c r="Q122" s="29">
        <f t="shared" si="39"/>
        <v>792.9199999999998</v>
      </c>
      <c r="R122" s="29">
        <f t="shared" si="46"/>
        <v>596.8</v>
      </c>
      <c r="S122" s="27">
        <f t="shared" si="47"/>
        <v>737.5999999999999</v>
      </c>
    </row>
    <row r="123" spans="1:19" s="40" customFormat="1" ht="12.75">
      <c r="A123" s="30">
        <v>12900</v>
      </c>
      <c r="B123" s="30">
        <f t="shared" si="48"/>
        <v>1492</v>
      </c>
      <c r="C123" s="31">
        <f t="shared" si="49"/>
        <v>1844</v>
      </c>
      <c r="D123" s="32">
        <f t="shared" si="40"/>
        <v>11.565891472868216</v>
      </c>
      <c r="E123" s="32">
        <f t="shared" si="41"/>
        <v>14.294573643410851</v>
      </c>
      <c r="F123" s="33">
        <f t="shared" si="42"/>
        <v>1044.3999999999999</v>
      </c>
      <c r="G123" s="34">
        <f t="shared" si="43"/>
        <v>1290.8</v>
      </c>
      <c r="H123" s="28">
        <f t="shared" si="32"/>
        <v>984.7199999999999</v>
      </c>
      <c r="I123" s="29">
        <f t="shared" si="33"/>
        <v>1217.04</v>
      </c>
      <c r="J123" s="29">
        <f t="shared" si="34"/>
        <v>895.1999999999999</v>
      </c>
      <c r="K123" s="27">
        <f t="shared" si="35"/>
        <v>1106.3999999999999</v>
      </c>
      <c r="L123" s="28">
        <f t="shared" si="36"/>
        <v>801.9499999999999</v>
      </c>
      <c r="M123" s="29">
        <f t="shared" si="37"/>
        <v>991.15</v>
      </c>
      <c r="N123" s="36">
        <f t="shared" si="44"/>
        <v>745.9999999999999</v>
      </c>
      <c r="O123" s="34">
        <f t="shared" si="45"/>
        <v>921.9999999999998</v>
      </c>
      <c r="P123" s="28">
        <f t="shared" si="38"/>
        <v>641.56</v>
      </c>
      <c r="Q123" s="29">
        <f t="shared" si="39"/>
        <v>792.9199999999998</v>
      </c>
      <c r="R123" s="36">
        <f t="shared" si="46"/>
        <v>596.8</v>
      </c>
      <c r="S123" s="34">
        <f t="shared" si="47"/>
        <v>737.5999999999999</v>
      </c>
    </row>
    <row r="124" spans="1:19" ht="12.75">
      <c r="A124" s="22">
        <v>13000</v>
      </c>
      <c r="B124" s="22">
        <f t="shared" si="48"/>
        <v>1492</v>
      </c>
      <c r="C124" s="23">
        <f t="shared" si="49"/>
        <v>1844</v>
      </c>
      <c r="D124" s="24">
        <f t="shared" si="40"/>
        <v>11.476923076923077</v>
      </c>
      <c r="E124" s="24">
        <f t="shared" si="41"/>
        <v>14.184615384615384</v>
      </c>
      <c r="F124" s="26">
        <f t="shared" si="42"/>
        <v>1044.3999999999999</v>
      </c>
      <c r="G124" s="27">
        <f t="shared" si="43"/>
        <v>1290.8</v>
      </c>
      <c r="H124" s="28">
        <f t="shared" si="32"/>
        <v>984.7199999999999</v>
      </c>
      <c r="I124" s="29">
        <f t="shared" si="33"/>
        <v>1217.04</v>
      </c>
      <c r="J124" s="29">
        <f t="shared" si="34"/>
        <v>895.1999999999999</v>
      </c>
      <c r="K124" s="27">
        <f t="shared" si="35"/>
        <v>1106.3999999999999</v>
      </c>
      <c r="L124" s="28">
        <f t="shared" si="36"/>
        <v>801.9499999999999</v>
      </c>
      <c r="M124" s="29">
        <f t="shared" si="37"/>
        <v>991.15</v>
      </c>
      <c r="N124" s="29">
        <f t="shared" si="44"/>
        <v>745.9999999999999</v>
      </c>
      <c r="O124" s="27">
        <f t="shared" si="45"/>
        <v>921.9999999999998</v>
      </c>
      <c r="P124" s="28">
        <f t="shared" si="38"/>
        <v>641.56</v>
      </c>
      <c r="Q124" s="29">
        <f t="shared" si="39"/>
        <v>792.9199999999998</v>
      </c>
      <c r="R124" s="29">
        <f t="shared" si="46"/>
        <v>596.8</v>
      </c>
      <c r="S124" s="27">
        <f t="shared" si="47"/>
        <v>737.5999999999999</v>
      </c>
    </row>
    <row r="125" spans="1:19" s="40" customFormat="1" ht="12.75">
      <c r="A125" s="30">
        <v>13100</v>
      </c>
      <c r="B125" s="30">
        <f t="shared" si="48"/>
        <v>1492</v>
      </c>
      <c r="C125" s="31">
        <f t="shared" si="49"/>
        <v>1844</v>
      </c>
      <c r="D125" s="32">
        <f t="shared" si="40"/>
        <v>11.389312977099236</v>
      </c>
      <c r="E125" s="32">
        <f t="shared" si="41"/>
        <v>14.076335877862595</v>
      </c>
      <c r="F125" s="33">
        <f t="shared" si="42"/>
        <v>1044.3999999999999</v>
      </c>
      <c r="G125" s="34">
        <f t="shared" si="43"/>
        <v>1290.8</v>
      </c>
      <c r="H125" s="28">
        <f t="shared" si="32"/>
        <v>984.7199999999999</v>
      </c>
      <c r="I125" s="29">
        <f t="shared" si="33"/>
        <v>1217.04</v>
      </c>
      <c r="J125" s="29">
        <f t="shared" si="34"/>
        <v>895.1999999999999</v>
      </c>
      <c r="K125" s="27">
        <f t="shared" si="35"/>
        <v>1106.3999999999999</v>
      </c>
      <c r="L125" s="28">
        <f t="shared" si="36"/>
        <v>801.9499999999999</v>
      </c>
      <c r="M125" s="29">
        <f t="shared" si="37"/>
        <v>991.15</v>
      </c>
      <c r="N125" s="36">
        <f t="shared" si="44"/>
        <v>745.9999999999999</v>
      </c>
      <c r="O125" s="34">
        <f t="shared" si="45"/>
        <v>921.9999999999998</v>
      </c>
      <c r="P125" s="28">
        <f t="shared" si="38"/>
        <v>641.56</v>
      </c>
      <c r="Q125" s="29">
        <f t="shared" si="39"/>
        <v>792.9199999999998</v>
      </c>
      <c r="R125" s="36">
        <f t="shared" si="46"/>
        <v>596.8</v>
      </c>
      <c r="S125" s="34">
        <f t="shared" si="47"/>
        <v>737.5999999999999</v>
      </c>
    </row>
    <row r="126" spans="1:19" ht="12.75">
      <c r="A126" s="22">
        <v>13200</v>
      </c>
      <c r="B126" s="22">
        <f t="shared" si="48"/>
        <v>1492</v>
      </c>
      <c r="C126" s="23">
        <f t="shared" si="49"/>
        <v>1844</v>
      </c>
      <c r="D126" s="24">
        <f t="shared" si="40"/>
        <v>11.303030303030305</v>
      </c>
      <c r="E126" s="24">
        <f t="shared" si="41"/>
        <v>13.96969696969697</v>
      </c>
      <c r="F126" s="26">
        <f t="shared" si="42"/>
        <v>1044.3999999999999</v>
      </c>
      <c r="G126" s="27">
        <f t="shared" si="43"/>
        <v>1290.8</v>
      </c>
      <c r="H126" s="28">
        <f t="shared" si="32"/>
        <v>984.7199999999999</v>
      </c>
      <c r="I126" s="29">
        <f t="shared" si="33"/>
        <v>1217.04</v>
      </c>
      <c r="J126" s="29">
        <f t="shared" si="34"/>
        <v>895.1999999999999</v>
      </c>
      <c r="K126" s="27">
        <f t="shared" si="35"/>
        <v>1106.3999999999999</v>
      </c>
      <c r="L126" s="28">
        <f t="shared" si="36"/>
        <v>801.9499999999999</v>
      </c>
      <c r="M126" s="29">
        <f t="shared" si="37"/>
        <v>991.15</v>
      </c>
      <c r="N126" s="29">
        <f t="shared" si="44"/>
        <v>745.9999999999999</v>
      </c>
      <c r="O126" s="27">
        <f t="shared" si="45"/>
        <v>921.9999999999998</v>
      </c>
      <c r="P126" s="28">
        <f t="shared" si="38"/>
        <v>641.56</v>
      </c>
      <c r="Q126" s="29">
        <f t="shared" si="39"/>
        <v>792.9199999999998</v>
      </c>
      <c r="R126" s="29">
        <f t="shared" si="46"/>
        <v>596.8</v>
      </c>
      <c r="S126" s="27">
        <f t="shared" si="47"/>
        <v>737.5999999999999</v>
      </c>
    </row>
    <row r="127" spans="1:19" s="40" customFormat="1" ht="12.75">
      <c r="A127" s="30">
        <v>13300</v>
      </c>
      <c r="B127" s="30">
        <f t="shared" si="48"/>
        <v>1492</v>
      </c>
      <c r="C127" s="31">
        <f t="shared" si="49"/>
        <v>1844</v>
      </c>
      <c r="D127" s="32">
        <f t="shared" si="40"/>
        <v>11.218045112781954</v>
      </c>
      <c r="E127" s="32">
        <f t="shared" si="41"/>
        <v>13.864661654135338</v>
      </c>
      <c r="F127" s="33">
        <f t="shared" si="42"/>
        <v>1044.3999999999999</v>
      </c>
      <c r="G127" s="34">
        <f t="shared" si="43"/>
        <v>1290.8</v>
      </c>
      <c r="H127" s="28">
        <f t="shared" si="32"/>
        <v>984.7199999999999</v>
      </c>
      <c r="I127" s="29">
        <f t="shared" si="33"/>
        <v>1217.04</v>
      </c>
      <c r="J127" s="29">
        <f t="shared" si="34"/>
        <v>895.1999999999999</v>
      </c>
      <c r="K127" s="27">
        <f t="shared" si="35"/>
        <v>1106.3999999999999</v>
      </c>
      <c r="L127" s="28">
        <f t="shared" si="36"/>
        <v>801.9499999999999</v>
      </c>
      <c r="M127" s="29">
        <f t="shared" si="37"/>
        <v>991.15</v>
      </c>
      <c r="N127" s="36">
        <f t="shared" si="44"/>
        <v>745.9999999999999</v>
      </c>
      <c r="O127" s="34">
        <f t="shared" si="45"/>
        <v>921.9999999999998</v>
      </c>
      <c r="P127" s="28">
        <f t="shared" si="38"/>
        <v>641.56</v>
      </c>
      <c r="Q127" s="29">
        <f t="shared" si="39"/>
        <v>792.9199999999998</v>
      </c>
      <c r="R127" s="36">
        <f t="shared" si="46"/>
        <v>596.8</v>
      </c>
      <c r="S127" s="34">
        <f t="shared" si="47"/>
        <v>737.5999999999999</v>
      </c>
    </row>
    <row r="128" spans="1:19" ht="12.75">
      <c r="A128" s="22">
        <v>13400</v>
      </c>
      <c r="B128" s="22">
        <f t="shared" si="48"/>
        <v>1492</v>
      </c>
      <c r="C128" s="23">
        <f t="shared" si="49"/>
        <v>1844</v>
      </c>
      <c r="D128" s="24">
        <f t="shared" si="40"/>
        <v>11.134328358208956</v>
      </c>
      <c r="E128" s="24">
        <f t="shared" si="41"/>
        <v>13.761194029850746</v>
      </c>
      <c r="F128" s="26">
        <f t="shared" si="42"/>
        <v>1044.3999999999999</v>
      </c>
      <c r="G128" s="27">
        <f t="shared" si="43"/>
        <v>1290.8</v>
      </c>
      <c r="H128" s="28">
        <f t="shared" si="32"/>
        <v>984.7199999999999</v>
      </c>
      <c r="I128" s="29">
        <f t="shared" si="33"/>
        <v>1217.04</v>
      </c>
      <c r="J128" s="29">
        <f t="shared" si="34"/>
        <v>895.1999999999999</v>
      </c>
      <c r="K128" s="27">
        <f t="shared" si="35"/>
        <v>1106.3999999999999</v>
      </c>
      <c r="L128" s="28">
        <f t="shared" si="36"/>
        <v>801.9499999999999</v>
      </c>
      <c r="M128" s="29">
        <f t="shared" si="37"/>
        <v>991.15</v>
      </c>
      <c r="N128" s="29">
        <f t="shared" si="44"/>
        <v>745.9999999999999</v>
      </c>
      <c r="O128" s="27">
        <f t="shared" si="45"/>
        <v>921.9999999999998</v>
      </c>
      <c r="P128" s="28">
        <f t="shared" si="38"/>
        <v>641.56</v>
      </c>
      <c r="Q128" s="29">
        <f t="shared" si="39"/>
        <v>792.9199999999998</v>
      </c>
      <c r="R128" s="29">
        <f t="shared" si="46"/>
        <v>596.8</v>
      </c>
      <c r="S128" s="27">
        <f t="shared" si="47"/>
        <v>737.5999999999999</v>
      </c>
    </row>
    <row r="129" spans="1:19" s="40" customFormat="1" ht="12.75">
      <c r="A129" s="30">
        <v>13500</v>
      </c>
      <c r="B129" s="30">
        <f t="shared" si="48"/>
        <v>1492</v>
      </c>
      <c r="C129" s="31">
        <f t="shared" si="49"/>
        <v>1844</v>
      </c>
      <c r="D129" s="32">
        <f t="shared" si="40"/>
        <v>11.051851851851852</v>
      </c>
      <c r="E129" s="32">
        <f t="shared" si="41"/>
        <v>13.65925925925926</v>
      </c>
      <c r="F129" s="33">
        <f t="shared" si="42"/>
        <v>1044.3999999999999</v>
      </c>
      <c r="G129" s="34">
        <f t="shared" si="43"/>
        <v>1290.8</v>
      </c>
      <c r="H129" s="28">
        <f t="shared" si="32"/>
        <v>984.7199999999999</v>
      </c>
      <c r="I129" s="29">
        <f t="shared" si="33"/>
        <v>1217.04</v>
      </c>
      <c r="J129" s="29">
        <f t="shared" si="34"/>
        <v>895.1999999999999</v>
      </c>
      <c r="K129" s="27">
        <f t="shared" si="35"/>
        <v>1106.3999999999999</v>
      </c>
      <c r="L129" s="28">
        <f t="shared" si="36"/>
        <v>801.9499999999999</v>
      </c>
      <c r="M129" s="29">
        <f t="shared" si="37"/>
        <v>991.15</v>
      </c>
      <c r="N129" s="36">
        <f t="shared" si="44"/>
        <v>745.9999999999999</v>
      </c>
      <c r="O129" s="34">
        <f t="shared" si="45"/>
        <v>921.9999999999998</v>
      </c>
      <c r="P129" s="28">
        <f t="shared" si="38"/>
        <v>641.56</v>
      </c>
      <c r="Q129" s="29">
        <f t="shared" si="39"/>
        <v>792.9199999999998</v>
      </c>
      <c r="R129" s="36">
        <f t="shared" si="46"/>
        <v>596.8</v>
      </c>
      <c r="S129" s="34">
        <f t="shared" si="47"/>
        <v>737.5999999999999</v>
      </c>
    </row>
    <row r="130" spans="1:19" ht="12.75">
      <c r="A130" s="22">
        <v>13600</v>
      </c>
      <c r="B130" s="22">
        <f t="shared" si="48"/>
        <v>1492</v>
      </c>
      <c r="C130" s="23">
        <f t="shared" si="49"/>
        <v>1844</v>
      </c>
      <c r="D130" s="24">
        <f t="shared" si="40"/>
        <v>10.970588235294118</v>
      </c>
      <c r="E130" s="24">
        <f t="shared" si="41"/>
        <v>13.558823529411764</v>
      </c>
      <c r="F130" s="26">
        <f t="shared" si="42"/>
        <v>1044.3999999999999</v>
      </c>
      <c r="G130" s="27">
        <f t="shared" si="43"/>
        <v>1290.8</v>
      </c>
      <c r="H130" s="28">
        <f t="shared" si="32"/>
        <v>984.7199999999999</v>
      </c>
      <c r="I130" s="29">
        <f t="shared" si="33"/>
        <v>1217.04</v>
      </c>
      <c r="J130" s="29">
        <f t="shared" si="34"/>
        <v>895.1999999999999</v>
      </c>
      <c r="K130" s="27">
        <f t="shared" si="35"/>
        <v>1106.3999999999999</v>
      </c>
      <c r="L130" s="28">
        <f t="shared" si="36"/>
        <v>801.9499999999999</v>
      </c>
      <c r="M130" s="29">
        <f t="shared" si="37"/>
        <v>991.15</v>
      </c>
      <c r="N130" s="29">
        <f t="shared" si="44"/>
        <v>745.9999999999999</v>
      </c>
      <c r="O130" s="27">
        <f t="shared" si="45"/>
        <v>921.9999999999998</v>
      </c>
      <c r="P130" s="28">
        <f t="shared" si="38"/>
        <v>641.56</v>
      </c>
      <c r="Q130" s="29">
        <f t="shared" si="39"/>
        <v>792.9199999999998</v>
      </c>
      <c r="R130" s="29">
        <f t="shared" si="46"/>
        <v>596.8</v>
      </c>
      <c r="S130" s="27">
        <f t="shared" si="47"/>
        <v>737.5999999999999</v>
      </c>
    </row>
    <row r="131" spans="1:19" s="40" customFormat="1" ht="12.75">
      <c r="A131" s="30">
        <v>13700</v>
      </c>
      <c r="B131" s="30">
        <f t="shared" si="48"/>
        <v>1492</v>
      </c>
      <c r="C131" s="31">
        <f t="shared" si="49"/>
        <v>1844</v>
      </c>
      <c r="D131" s="32">
        <f t="shared" si="40"/>
        <v>10.89051094890511</v>
      </c>
      <c r="E131" s="32">
        <f t="shared" si="41"/>
        <v>13.459854014598541</v>
      </c>
      <c r="F131" s="33">
        <f t="shared" si="42"/>
        <v>1044.3999999999999</v>
      </c>
      <c r="G131" s="34">
        <f t="shared" si="43"/>
        <v>1290.8</v>
      </c>
      <c r="H131" s="28">
        <f t="shared" si="32"/>
        <v>984.7199999999999</v>
      </c>
      <c r="I131" s="29">
        <f t="shared" si="33"/>
        <v>1217.04</v>
      </c>
      <c r="J131" s="29">
        <f t="shared" si="34"/>
        <v>895.1999999999999</v>
      </c>
      <c r="K131" s="27">
        <f t="shared" si="35"/>
        <v>1106.3999999999999</v>
      </c>
      <c r="L131" s="28">
        <f t="shared" si="36"/>
        <v>801.9499999999999</v>
      </c>
      <c r="M131" s="29">
        <f t="shared" si="37"/>
        <v>991.15</v>
      </c>
      <c r="N131" s="36">
        <f t="shared" si="44"/>
        <v>745.9999999999999</v>
      </c>
      <c r="O131" s="34">
        <f t="shared" si="45"/>
        <v>921.9999999999998</v>
      </c>
      <c r="P131" s="28">
        <f t="shared" si="38"/>
        <v>641.56</v>
      </c>
      <c r="Q131" s="29">
        <f t="shared" si="39"/>
        <v>792.9199999999998</v>
      </c>
      <c r="R131" s="36">
        <f t="shared" si="46"/>
        <v>596.8</v>
      </c>
      <c r="S131" s="34">
        <f t="shared" si="47"/>
        <v>737.5999999999999</v>
      </c>
    </row>
    <row r="132" spans="1:19" ht="12.75">
      <c r="A132" s="22">
        <v>13800</v>
      </c>
      <c r="B132" s="22">
        <f t="shared" si="48"/>
        <v>1492</v>
      </c>
      <c r="C132" s="23">
        <f t="shared" si="49"/>
        <v>1844</v>
      </c>
      <c r="D132" s="24">
        <f aca="true" t="shared" si="50" ref="D132:D144">B132/A132*100</f>
        <v>10.81159420289855</v>
      </c>
      <c r="E132" s="24">
        <f aca="true" t="shared" si="51" ref="E132:E144">C132/A132*100</f>
        <v>13.362318840579709</v>
      </c>
      <c r="F132" s="26">
        <f aca="true" t="shared" si="52" ref="F132:F144">B132*70%</f>
        <v>1044.3999999999999</v>
      </c>
      <c r="G132" s="27">
        <f aca="true" t="shared" si="53" ref="G132:G144">C132*70%</f>
        <v>1290.8</v>
      </c>
      <c r="H132" s="28">
        <f t="shared" si="32"/>
        <v>984.7199999999999</v>
      </c>
      <c r="I132" s="29">
        <f t="shared" si="33"/>
        <v>1217.04</v>
      </c>
      <c r="J132" s="29">
        <f t="shared" si="34"/>
        <v>895.1999999999999</v>
      </c>
      <c r="K132" s="27">
        <f t="shared" si="35"/>
        <v>1106.3999999999999</v>
      </c>
      <c r="L132" s="28">
        <f t="shared" si="36"/>
        <v>801.9499999999999</v>
      </c>
      <c r="M132" s="29">
        <f t="shared" si="37"/>
        <v>991.15</v>
      </c>
      <c r="N132" s="29">
        <f aca="true" t="shared" si="54" ref="N132:N143">B132*1.25*(70%*0.7-30%*0.3)</f>
        <v>745.9999999999999</v>
      </c>
      <c r="O132" s="27">
        <f aca="true" t="shared" si="55" ref="O132:O143">C132*1.25*(70%*0.7-30%*0.3)</f>
        <v>921.9999999999998</v>
      </c>
      <c r="P132" s="28">
        <f t="shared" si="38"/>
        <v>641.56</v>
      </c>
      <c r="Q132" s="29">
        <f t="shared" si="39"/>
        <v>792.9199999999998</v>
      </c>
      <c r="R132" s="29">
        <f aca="true" t="shared" si="56" ref="R132:R144">B132*(70%-30%)</f>
        <v>596.8</v>
      </c>
      <c r="S132" s="27">
        <f aca="true" t="shared" si="57" ref="S132:S144">C132*(70%-30%)</f>
        <v>737.5999999999999</v>
      </c>
    </row>
    <row r="133" spans="1:19" s="40" customFormat="1" ht="12.75">
      <c r="A133" s="30">
        <v>13900</v>
      </c>
      <c r="B133" s="30">
        <f t="shared" si="48"/>
        <v>1492</v>
      </c>
      <c r="C133" s="31">
        <f t="shared" si="49"/>
        <v>1844</v>
      </c>
      <c r="D133" s="32">
        <f t="shared" si="50"/>
        <v>10.733812949640289</v>
      </c>
      <c r="E133" s="32">
        <f t="shared" si="51"/>
        <v>13.266187050359711</v>
      </c>
      <c r="F133" s="33">
        <f t="shared" si="52"/>
        <v>1044.3999999999999</v>
      </c>
      <c r="G133" s="34">
        <f t="shared" si="53"/>
        <v>1290.8</v>
      </c>
      <c r="H133" s="28">
        <f aca="true" t="shared" si="58" ref="H133:H144">B133*(0.7-0.04)</f>
        <v>984.7199999999999</v>
      </c>
      <c r="I133" s="29">
        <f aca="true" t="shared" si="59" ref="I133:I144">C133*(0.7-0.04)</f>
        <v>1217.04</v>
      </c>
      <c r="J133" s="29">
        <f aca="true" t="shared" si="60" ref="J133:J144">B133*(0.7-0.1)</f>
        <v>895.1999999999999</v>
      </c>
      <c r="K133" s="27">
        <f aca="true" t="shared" si="61" ref="K133:K144">C133*(0.7-0.1)</f>
        <v>1106.3999999999999</v>
      </c>
      <c r="L133" s="28">
        <f aca="true" t="shared" si="62" ref="L133:L143">B133*1.25*(70%*0.73-27%*0.3)</f>
        <v>801.9499999999999</v>
      </c>
      <c r="M133" s="29">
        <f aca="true" t="shared" si="63" ref="M133:M143">C133*1.25*(70%*0.73-27%*0.3)</f>
        <v>991.15</v>
      </c>
      <c r="N133" s="36">
        <f t="shared" si="54"/>
        <v>745.9999999999999</v>
      </c>
      <c r="O133" s="34">
        <f t="shared" si="55"/>
        <v>921.9999999999998</v>
      </c>
      <c r="P133" s="28">
        <f aca="true" t="shared" si="64" ref="P133:P144">B133*(70%-27%)</f>
        <v>641.56</v>
      </c>
      <c r="Q133" s="29">
        <f aca="true" t="shared" si="65" ref="Q133:Q144">C133*(70%-27%)</f>
        <v>792.9199999999998</v>
      </c>
      <c r="R133" s="36">
        <f t="shared" si="56"/>
        <v>596.8</v>
      </c>
      <c r="S133" s="34">
        <f t="shared" si="57"/>
        <v>737.5999999999999</v>
      </c>
    </row>
    <row r="134" spans="1:19" ht="12.75">
      <c r="A134" s="22">
        <v>14000</v>
      </c>
      <c r="B134" s="22">
        <f t="shared" si="48"/>
        <v>1492</v>
      </c>
      <c r="C134" s="23">
        <f t="shared" si="49"/>
        <v>1844</v>
      </c>
      <c r="D134" s="24">
        <f t="shared" si="50"/>
        <v>10.657142857142857</v>
      </c>
      <c r="E134" s="24">
        <f t="shared" si="51"/>
        <v>13.17142857142857</v>
      </c>
      <c r="F134" s="26">
        <f t="shared" si="52"/>
        <v>1044.3999999999999</v>
      </c>
      <c r="G134" s="27">
        <f t="shared" si="53"/>
        <v>1290.8</v>
      </c>
      <c r="H134" s="28">
        <f t="shared" si="58"/>
        <v>984.7199999999999</v>
      </c>
      <c r="I134" s="29">
        <f t="shared" si="59"/>
        <v>1217.04</v>
      </c>
      <c r="J134" s="29">
        <f t="shared" si="60"/>
        <v>895.1999999999999</v>
      </c>
      <c r="K134" s="27">
        <f t="shared" si="61"/>
        <v>1106.3999999999999</v>
      </c>
      <c r="L134" s="28">
        <f t="shared" si="62"/>
        <v>801.9499999999999</v>
      </c>
      <c r="M134" s="29">
        <f t="shared" si="63"/>
        <v>991.15</v>
      </c>
      <c r="N134" s="29">
        <f t="shared" si="54"/>
        <v>745.9999999999999</v>
      </c>
      <c r="O134" s="27">
        <f t="shared" si="55"/>
        <v>921.9999999999998</v>
      </c>
      <c r="P134" s="28">
        <f t="shared" si="64"/>
        <v>641.56</v>
      </c>
      <c r="Q134" s="29">
        <f t="shared" si="65"/>
        <v>792.9199999999998</v>
      </c>
      <c r="R134" s="29">
        <f t="shared" si="56"/>
        <v>596.8</v>
      </c>
      <c r="S134" s="27">
        <f t="shared" si="57"/>
        <v>737.5999999999999</v>
      </c>
    </row>
    <row r="135" spans="1:19" s="40" customFormat="1" ht="12.75">
      <c r="A135" s="30">
        <v>14100</v>
      </c>
      <c r="B135" s="30">
        <f t="shared" si="48"/>
        <v>1492</v>
      </c>
      <c r="C135" s="31">
        <f t="shared" si="49"/>
        <v>1844</v>
      </c>
      <c r="D135" s="32">
        <f t="shared" si="50"/>
        <v>10.581560283687944</v>
      </c>
      <c r="E135" s="32">
        <f t="shared" si="51"/>
        <v>13.078014184397164</v>
      </c>
      <c r="F135" s="33">
        <f t="shared" si="52"/>
        <v>1044.3999999999999</v>
      </c>
      <c r="G135" s="34">
        <f t="shared" si="53"/>
        <v>1290.8</v>
      </c>
      <c r="H135" s="28">
        <f t="shared" si="58"/>
        <v>984.7199999999999</v>
      </c>
      <c r="I135" s="29">
        <f t="shared" si="59"/>
        <v>1217.04</v>
      </c>
      <c r="J135" s="29">
        <f t="shared" si="60"/>
        <v>895.1999999999999</v>
      </c>
      <c r="K135" s="27">
        <f t="shared" si="61"/>
        <v>1106.3999999999999</v>
      </c>
      <c r="L135" s="28">
        <f t="shared" si="62"/>
        <v>801.9499999999999</v>
      </c>
      <c r="M135" s="29">
        <f t="shared" si="63"/>
        <v>991.15</v>
      </c>
      <c r="N135" s="36">
        <f t="shared" si="54"/>
        <v>745.9999999999999</v>
      </c>
      <c r="O135" s="34">
        <f t="shared" si="55"/>
        <v>921.9999999999998</v>
      </c>
      <c r="P135" s="28">
        <f t="shared" si="64"/>
        <v>641.56</v>
      </c>
      <c r="Q135" s="29">
        <f t="shared" si="65"/>
        <v>792.9199999999998</v>
      </c>
      <c r="R135" s="36">
        <f t="shared" si="56"/>
        <v>596.8</v>
      </c>
      <c r="S135" s="34">
        <f t="shared" si="57"/>
        <v>737.5999999999999</v>
      </c>
    </row>
    <row r="136" spans="1:19" ht="12.75">
      <c r="A136" s="22">
        <v>14200</v>
      </c>
      <c r="B136" s="22">
        <f t="shared" si="48"/>
        <v>1492</v>
      </c>
      <c r="C136" s="23">
        <f t="shared" si="49"/>
        <v>1844</v>
      </c>
      <c r="D136" s="24">
        <f t="shared" si="50"/>
        <v>10.507042253521126</v>
      </c>
      <c r="E136" s="24">
        <f t="shared" si="51"/>
        <v>12.985915492957748</v>
      </c>
      <c r="F136" s="26">
        <f t="shared" si="52"/>
        <v>1044.3999999999999</v>
      </c>
      <c r="G136" s="27">
        <f t="shared" si="53"/>
        <v>1290.8</v>
      </c>
      <c r="H136" s="28">
        <f t="shared" si="58"/>
        <v>984.7199999999999</v>
      </c>
      <c r="I136" s="29">
        <f t="shared" si="59"/>
        <v>1217.04</v>
      </c>
      <c r="J136" s="29">
        <f t="shared" si="60"/>
        <v>895.1999999999999</v>
      </c>
      <c r="K136" s="27">
        <f t="shared" si="61"/>
        <v>1106.3999999999999</v>
      </c>
      <c r="L136" s="28">
        <f t="shared" si="62"/>
        <v>801.9499999999999</v>
      </c>
      <c r="M136" s="29">
        <f t="shared" si="63"/>
        <v>991.15</v>
      </c>
      <c r="N136" s="29">
        <f t="shared" si="54"/>
        <v>745.9999999999999</v>
      </c>
      <c r="O136" s="27">
        <f t="shared" si="55"/>
        <v>921.9999999999998</v>
      </c>
      <c r="P136" s="28">
        <f t="shared" si="64"/>
        <v>641.56</v>
      </c>
      <c r="Q136" s="29">
        <f t="shared" si="65"/>
        <v>792.9199999999998</v>
      </c>
      <c r="R136" s="29">
        <f t="shared" si="56"/>
        <v>596.8</v>
      </c>
      <c r="S136" s="27">
        <f t="shared" si="57"/>
        <v>737.5999999999999</v>
      </c>
    </row>
    <row r="137" spans="1:19" s="40" customFormat="1" ht="12.75">
      <c r="A137" s="30">
        <v>14300</v>
      </c>
      <c r="B137" s="30">
        <f t="shared" si="48"/>
        <v>1492</v>
      </c>
      <c r="C137" s="31">
        <f t="shared" si="49"/>
        <v>1844</v>
      </c>
      <c r="D137" s="32">
        <f t="shared" si="50"/>
        <v>10.433566433566433</v>
      </c>
      <c r="E137" s="32">
        <f t="shared" si="51"/>
        <v>12.895104895104895</v>
      </c>
      <c r="F137" s="33">
        <f t="shared" si="52"/>
        <v>1044.3999999999999</v>
      </c>
      <c r="G137" s="34">
        <f t="shared" si="53"/>
        <v>1290.8</v>
      </c>
      <c r="H137" s="28">
        <f t="shared" si="58"/>
        <v>984.7199999999999</v>
      </c>
      <c r="I137" s="29">
        <f t="shared" si="59"/>
        <v>1217.04</v>
      </c>
      <c r="J137" s="29">
        <f t="shared" si="60"/>
        <v>895.1999999999999</v>
      </c>
      <c r="K137" s="27">
        <f t="shared" si="61"/>
        <v>1106.3999999999999</v>
      </c>
      <c r="L137" s="28">
        <f t="shared" si="62"/>
        <v>801.9499999999999</v>
      </c>
      <c r="M137" s="29">
        <f t="shared" si="63"/>
        <v>991.15</v>
      </c>
      <c r="N137" s="36">
        <f t="shared" si="54"/>
        <v>745.9999999999999</v>
      </c>
      <c r="O137" s="34">
        <f t="shared" si="55"/>
        <v>921.9999999999998</v>
      </c>
      <c r="P137" s="28">
        <f t="shared" si="64"/>
        <v>641.56</v>
      </c>
      <c r="Q137" s="29">
        <f t="shared" si="65"/>
        <v>792.9199999999998</v>
      </c>
      <c r="R137" s="36">
        <f t="shared" si="56"/>
        <v>596.8</v>
      </c>
      <c r="S137" s="34">
        <f t="shared" si="57"/>
        <v>737.5999999999999</v>
      </c>
    </row>
    <row r="138" spans="1:19" ht="12.75">
      <c r="A138" s="22">
        <v>14400</v>
      </c>
      <c r="B138" s="22">
        <f t="shared" si="48"/>
        <v>1492</v>
      </c>
      <c r="C138" s="23">
        <f t="shared" si="49"/>
        <v>1844</v>
      </c>
      <c r="D138" s="24">
        <f t="shared" si="50"/>
        <v>10.36111111111111</v>
      </c>
      <c r="E138" s="24">
        <f t="shared" si="51"/>
        <v>12.805555555555555</v>
      </c>
      <c r="F138" s="26">
        <f t="shared" si="52"/>
        <v>1044.3999999999999</v>
      </c>
      <c r="G138" s="27">
        <f t="shared" si="53"/>
        <v>1290.8</v>
      </c>
      <c r="H138" s="28">
        <f t="shared" si="58"/>
        <v>984.7199999999999</v>
      </c>
      <c r="I138" s="29">
        <f t="shared" si="59"/>
        <v>1217.04</v>
      </c>
      <c r="J138" s="29">
        <f t="shared" si="60"/>
        <v>895.1999999999999</v>
      </c>
      <c r="K138" s="27">
        <f t="shared" si="61"/>
        <v>1106.3999999999999</v>
      </c>
      <c r="L138" s="28">
        <f t="shared" si="62"/>
        <v>801.9499999999999</v>
      </c>
      <c r="M138" s="29">
        <f t="shared" si="63"/>
        <v>991.15</v>
      </c>
      <c r="N138" s="29">
        <f t="shared" si="54"/>
        <v>745.9999999999999</v>
      </c>
      <c r="O138" s="27">
        <f t="shared" si="55"/>
        <v>921.9999999999998</v>
      </c>
      <c r="P138" s="28">
        <f t="shared" si="64"/>
        <v>641.56</v>
      </c>
      <c r="Q138" s="29">
        <f t="shared" si="65"/>
        <v>792.9199999999998</v>
      </c>
      <c r="R138" s="29">
        <f t="shared" si="56"/>
        <v>596.8</v>
      </c>
      <c r="S138" s="27">
        <f t="shared" si="57"/>
        <v>737.5999999999999</v>
      </c>
    </row>
    <row r="139" spans="1:19" s="40" customFormat="1" ht="12.75">
      <c r="A139" s="30">
        <v>14500</v>
      </c>
      <c r="B139" s="30">
        <f t="shared" si="48"/>
        <v>1492</v>
      </c>
      <c r="C139" s="31">
        <f t="shared" si="49"/>
        <v>1844</v>
      </c>
      <c r="D139" s="32">
        <f t="shared" si="50"/>
        <v>10.289655172413793</v>
      </c>
      <c r="E139" s="32">
        <f t="shared" si="51"/>
        <v>12.717241379310346</v>
      </c>
      <c r="F139" s="33">
        <f t="shared" si="52"/>
        <v>1044.3999999999999</v>
      </c>
      <c r="G139" s="34">
        <f t="shared" si="53"/>
        <v>1290.8</v>
      </c>
      <c r="H139" s="28">
        <f t="shared" si="58"/>
        <v>984.7199999999999</v>
      </c>
      <c r="I139" s="29">
        <f t="shared" si="59"/>
        <v>1217.04</v>
      </c>
      <c r="J139" s="29">
        <f t="shared" si="60"/>
        <v>895.1999999999999</v>
      </c>
      <c r="K139" s="27">
        <f t="shared" si="61"/>
        <v>1106.3999999999999</v>
      </c>
      <c r="L139" s="28">
        <f t="shared" si="62"/>
        <v>801.9499999999999</v>
      </c>
      <c r="M139" s="29">
        <f t="shared" si="63"/>
        <v>991.15</v>
      </c>
      <c r="N139" s="36">
        <f t="shared" si="54"/>
        <v>745.9999999999999</v>
      </c>
      <c r="O139" s="34">
        <f t="shared" si="55"/>
        <v>921.9999999999998</v>
      </c>
      <c r="P139" s="28">
        <f t="shared" si="64"/>
        <v>641.56</v>
      </c>
      <c r="Q139" s="29">
        <f t="shared" si="65"/>
        <v>792.9199999999998</v>
      </c>
      <c r="R139" s="36">
        <f t="shared" si="56"/>
        <v>596.8</v>
      </c>
      <c r="S139" s="34">
        <f t="shared" si="57"/>
        <v>737.5999999999999</v>
      </c>
    </row>
    <row r="140" spans="1:19" ht="12.75">
      <c r="A140" s="22">
        <v>14600</v>
      </c>
      <c r="B140" s="22">
        <f t="shared" si="48"/>
        <v>1492</v>
      </c>
      <c r="C140" s="23">
        <f t="shared" si="49"/>
        <v>1844</v>
      </c>
      <c r="D140" s="24">
        <f t="shared" si="50"/>
        <v>10.21917808219178</v>
      </c>
      <c r="E140" s="24">
        <f t="shared" si="51"/>
        <v>12.630136986301368</v>
      </c>
      <c r="F140" s="26">
        <f t="shared" si="52"/>
        <v>1044.3999999999999</v>
      </c>
      <c r="G140" s="27">
        <f t="shared" si="53"/>
        <v>1290.8</v>
      </c>
      <c r="H140" s="28">
        <f t="shared" si="58"/>
        <v>984.7199999999999</v>
      </c>
      <c r="I140" s="29">
        <f t="shared" si="59"/>
        <v>1217.04</v>
      </c>
      <c r="J140" s="29">
        <f t="shared" si="60"/>
        <v>895.1999999999999</v>
      </c>
      <c r="K140" s="27">
        <f t="shared" si="61"/>
        <v>1106.3999999999999</v>
      </c>
      <c r="L140" s="28">
        <f t="shared" si="62"/>
        <v>801.9499999999999</v>
      </c>
      <c r="M140" s="29">
        <f t="shared" si="63"/>
        <v>991.15</v>
      </c>
      <c r="N140" s="29">
        <f t="shared" si="54"/>
        <v>745.9999999999999</v>
      </c>
      <c r="O140" s="27">
        <f t="shared" si="55"/>
        <v>921.9999999999998</v>
      </c>
      <c r="P140" s="28">
        <f t="shared" si="64"/>
        <v>641.56</v>
      </c>
      <c r="Q140" s="29">
        <f t="shared" si="65"/>
        <v>792.9199999999998</v>
      </c>
      <c r="R140" s="29">
        <f t="shared" si="56"/>
        <v>596.8</v>
      </c>
      <c r="S140" s="27">
        <f t="shared" si="57"/>
        <v>737.5999999999999</v>
      </c>
    </row>
    <row r="141" spans="1:19" s="40" customFormat="1" ht="12.75">
      <c r="A141" s="30">
        <v>14700</v>
      </c>
      <c r="B141" s="30">
        <f t="shared" si="48"/>
        <v>1492</v>
      </c>
      <c r="C141" s="31">
        <f t="shared" si="49"/>
        <v>1844</v>
      </c>
      <c r="D141" s="32">
        <f t="shared" si="50"/>
        <v>10.149659863945578</v>
      </c>
      <c r="E141" s="32">
        <f t="shared" si="51"/>
        <v>12.544217687074829</v>
      </c>
      <c r="F141" s="33">
        <f t="shared" si="52"/>
        <v>1044.3999999999999</v>
      </c>
      <c r="G141" s="34">
        <f t="shared" si="53"/>
        <v>1290.8</v>
      </c>
      <c r="H141" s="28">
        <f t="shared" si="58"/>
        <v>984.7199999999999</v>
      </c>
      <c r="I141" s="29">
        <f t="shared" si="59"/>
        <v>1217.04</v>
      </c>
      <c r="J141" s="29">
        <f t="shared" si="60"/>
        <v>895.1999999999999</v>
      </c>
      <c r="K141" s="27">
        <f t="shared" si="61"/>
        <v>1106.3999999999999</v>
      </c>
      <c r="L141" s="28">
        <f t="shared" si="62"/>
        <v>801.9499999999999</v>
      </c>
      <c r="M141" s="29">
        <f t="shared" si="63"/>
        <v>991.15</v>
      </c>
      <c r="N141" s="36">
        <f t="shared" si="54"/>
        <v>745.9999999999999</v>
      </c>
      <c r="O141" s="34">
        <f t="shared" si="55"/>
        <v>921.9999999999998</v>
      </c>
      <c r="P141" s="28">
        <f t="shared" si="64"/>
        <v>641.56</v>
      </c>
      <c r="Q141" s="29">
        <f t="shared" si="65"/>
        <v>792.9199999999998</v>
      </c>
      <c r="R141" s="36">
        <f t="shared" si="56"/>
        <v>596.8</v>
      </c>
      <c r="S141" s="34">
        <f t="shared" si="57"/>
        <v>737.5999999999999</v>
      </c>
    </row>
    <row r="142" spans="1:19" ht="12.75">
      <c r="A142" s="22">
        <v>14800</v>
      </c>
      <c r="B142" s="22">
        <f t="shared" si="48"/>
        <v>1492</v>
      </c>
      <c r="C142" s="23">
        <f t="shared" si="49"/>
        <v>1844</v>
      </c>
      <c r="D142" s="24">
        <f t="shared" si="50"/>
        <v>10.08108108108108</v>
      </c>
      <c r="E142" s="24">
        <f t="shared" si="51"/>
        <v>12.45945945945946</v>
      </c>
      <c r="F142" s="26">
        <f t="shared" si="52"/>
        <v>1044.3999999999999</v>
      </c>
      <c r="G142" s="27">
        <f t="shared" si="53"/>
        <v>1290.8</v>
      </c>
      <c r="H142" s="28">
        <f t="shared" si="58"/>
        <v>984.7199999999999</v>
      </c>
      <c r="I142" s="29">
        <f t="shared" si="59"/>
        <v>1217.04</v>
      </c>
      <c r="J142" s="29">
        <f t="shared" si="60"/>
        <v>895.1999999999999</v>
      </c>
      <c r="K142" s="27">
        <f t="shared" si="61"/>
        <v>1106.3999999999999</v>
      </c>
      <c r="L142" s="28">
        <f t="shared" si="62"/>
        <v>801.9499999999999</v>
      </c>
      <c r="M142" s="29">
        <f t="shared" si="63"/>
        <v>991.15</v>
      </c>
      <c r="N142" s="29">
        <f t="shared" si="54"/>
        <v>745.9999999999999</v>
      </c>
      <c r="O142" s="27">
        <f t="shared" si="55"/>
        <v>921.9999999999998</v>
      </c>
      <c r="P142" s="28">
        <f t="shared" si="64"/>
        <v>641.56</v>
      </c>
      <c r="Q142" s="29">
        <f t="shared" si="65"/>
        <v>792.9199999999998</v>
      </c>
      <c r="R142" s="29">
        <f t="shared" si="56"/>
        <v>596.8</v>
      </c>
      <c r="S142" s="27">
        <f t="shared" si="57"/>
        <v>737.5999999999999</v>
      </c>
    </row>
    <row r="143" spans="1:19" s="40" customFormat="1" ht="12.75">
      <c r="A143" s="30">
        <v>14900</v>
      </c>
      <c r="B143" s="30">
        <f t="shared" si="48"/>
        <v>1492</v>
      </c>
      <c r="C143" s="31">
        <f t="shared" si="49"/>
        <v>1844</v>
      </c>
      <c r="D143" s="32">
        <f t="shared" si="50"/>
        <v>10.013422818791947</v>
      </c>
      <c r="E143" s="32">
        <f t="shared" si="51"/>
        <v>12.375838926174497</v>
      </c>
      <c r="F143" s="33">
        <f t="shared" si="52"/>
        <v>1044.3999999999999</v>
      </c>
      <c r="G143" s="34">
        <f t="shared" si="53"/>
        <v>1290.8</v>
      </c>
      <c r="H143" s="28">
        <f t="shared" si="58"/>
        <v>984.7199999999999</v>
      </c>
      <c r="I143" s="29">
        <f t="shared" si="59"/>
        <v>1217.04</v>
      </c>
      <c r="J143" s="29">
        <f t="shared" si="60"/>
        <v>895.1999999999999</v>
      </c>
      <c r="K143" s="27">
        <f t="shared" si="61"/>
        <v>1106.3999999999999</v>
      </c>
      <c r="L143" s="28">
        <f t="shared" si="62"/>
        <v>801.9499999999999</v>
      </c>
      <c r="M143" s="29">
        <f t="shared" si="63"/>
        <v>991.15</v>
      </c>
      <c r="N143" s="36">
        <f t="shared" si="54"/>
        <v>745.9999999999999</v>
      </c>
      <c r="O143" s="34">
        <f t="shared" si="55"/>
        <v>921.9999999999998</v>
      </c>
      <c r="P143" s="28">
        <f t="shared" si="64"/>
        <v>641.56</v>
      </c>
      <c r="Q143" s="29">
        <f t="shared" si="65"/>
        <v>792.9199999999998</v>
      </c>
      <c r="R143" s="36">
        <f t="shared" si="56"/>
        <v>596.8</v>
      </c>
      <c r="S143" s="34">
        <f t="shared" si="57"/>
        <v>737.5999999999999</v>
      </c>
    </row>
    <row r="144" spans="1:19" ht="13.5" thickBot="1">
      <c r="A144" s="22">
        <v>15000</v>
      </c>
      <c r="B144" s="22">
        <f t="shared" si="48"/>
        <v>1492</v>
      </c>
      <c r="C144" s="23">
        <f t="shared" si="49"/>
        <v>1844</v>
      </c>
      <c r="D144" s="24">
        <f t="shared" si="50"/>
        <v>9.946666666666665</v>
      </c>
      <c r="E144" s="24">
        <f t="shared" si="51"/>
        <v>12.293333333333333</v>
      </c>
      <c r="F144" s="26">
        <f t="shared" si="52"/>
        <v>1044.3999999999999</v>
      </c>
      <c r="G144" s="27">
        <f t="shared" si="53"/>
        <v>1290.8</v>
      </c>
      <c r="H144" s="28">
        <f t="shared" si="58"/>
        <v>984.7199999999999</v>
      </c>
      <c r="I144" s="29">
        <f t="shared" si="59"/>
        <v>1217.04</v>
      </c>
      <c r="J144" s="29">
        <f t="shared" si="60"/>
        <v>895.1999999999999</v>
      </c>
      <c r="K144" s="27">
        <f t="shared" si="61"/>
        <v>1106.3999999999999</v>
      </c>
      <c r="L144" s="28">
        <f>B144*1.25*(70%*0.73-27%*0.3)</f>
        <v>801.9499999999999</v>
      </c>
      <c r="M144" s="29">
        <f>C144*1.25*(70%*0.73-27%*0.3)</f>
        <v>991.15</v>
      </c>
      <c r="N144" s="49">
        <f>B144*1.25*(60%*0.7-30%*0.4)</f>
        <v>559.5</v>
      </c>
      <c r="O144" s="50">
        <f>C144*1.25*(60%*0.7-30%*0.4)</f>
        <v>691.5</v>
      </c>
      <c r="P144" s="28">
        <f t="shared" si="64"/>
        <v>641.56</v>
      </c>
      <c r="Q144" s="29">
        <f t="shared" si="65"/>
        <v>792.9199999999998</v>
      </c>
      <c r="R144" s="29">
        <f t="shared" si="56"/>
        <v>596.8</v>
      </c>
      <c r="S144" s="27">
        <f t="shared" si="57"/>
        <v>737.5999999999999</v>
      </c>
    </row>
  </sheetData>
  <sheetProtection/>
  <mergeCells count="4">
    <mergeCell ref="F1:G1"/>
    <mergeCell ref="H1:K1"/>
    <mergeCell ref="L1:O1"/>
    <mergeCell ref="P1: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Linde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Linde Group</dc:creator>
  <cp:keywords/>
  <dc:description/>
  <cp:lastModifiedBy>The Linde Group</cp:lastModifiedBy>
  <dcterms:created xsi:type="dcterms:W3CDTF">2011-05-22T22:23:39Z</dcterms:created>
  <dcterms:modified xsi:type="dcterms:W3CDTF">2011-05-22T22:24:26Z</dcterms:modified>
  <cp:category/>
  <cp:version/>
  <cp:contentType/>
  <cp:contentStatus/>
</cp:coreProperties>
</file>