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105" yWindow="135" windowWidth="30840" windowHeight="11640" firstSheet="1" activeTab="1"/>
  </bookViews>
  <sheets>
    <sheet name="Updated_total" sheetId="1" r:id="rId1"/>
    <sheet name="New Rothbarth" sheetId="5" r:id="rId2"/>
    <sheet name="Comparison (average)" sheetId="7" r:id="rId3"/>
    <sheet name="Comparison (Age)" sheetId="8" r:id="rId4"/>
  </sheets>
  <definedNames>
    <definedName name="_ONE50">#N/A</definedName>
    <definedName name="ONE_0">#N/A</definedName>
    <definedName name="ONEEQ">#N/A</definedName>
    <definedName name="_xlnm.Print_Area" localSheetId="1">'New Rothbarth'!$A$1:$H$5</definedName>
    <definedName name="Print_Area_MI">#REF!</definedName>
    <definedName name="_xlnm.Print_Titles" localSheetId="1">'New Rothbarth'!$2:$6</definedName>
    <definedName name="THREE_0">#REF!</definedName>
    <definedName name="THREE50_">#REF!</definedName>
    <definedName name="THREEEQ">#REF!</definedName>
    <definedName name="TWO_0">#REF!</definedName>
    <definedName name="TWO50_">#REF!</definedName>
    <definedName name="TWOEQ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7" i="5"/>
  <c r="S147"/>
  <c r="R147"/>
  <c r="Q147"/>
  <c r="O147"/>
  <c r="N147"/>
  <c r="M147"/>
  <c r="L147"/>
  <c r="K147"/>
  <c r="K118" i="8"/>
  <c r="L118"/>
  <c r="K117"/>
  <c r="L117"/>
  <c r="K116"/>
  <c r="L116"/>
  <c r="K115"/>
  <c r="L115"/>
  <c r="K114"/>
  <c r="L114"/>
  <c r="K113"/>
  <c r="L113"/>
  <c r="K112"/>
  <c r="L112"/>
  <c r="K111"/>
  <c r="L111"/>
  <c r="K110"/>
  <c r="L110"/>
  <c r="K109"/>
  <c r="L109"/>
  <c r="K108"/>
  <c r="L108"/>
  <c r="K107"/>
  <c r="L107"/>
  <c r="K106"/>
  <c r="L106"/>
  <c r="K105"/>
  <c r="L105"/>
  <c r="K104"/>
  <c r="L104"/>
  <c r="K103"/>
  <c r="L103"/>
  <c r="K102"/>
  <c r="L102"/>
  <c r="K101"/>
  <c r="L101"/>
  <c r="K100"/>
  <c r="L100"/>
  <c r="K99"/>
  <c r="L99"/>
  <c r="K98"/>
  <c r="L98"/>
  <c r="K97"/>
  <c r="L97"/>
  <c r="K96"/>
  <c r="L96"/>
  <c r="K95"/>
  <c r="L95"/>
  <c r="K94"/>
  <c r="L94"/>
  <c r="K93"/>
  <c r="L93"/>
  <c r="K92"/>
  <c r="L92"/>
  <c r="K91"/>
  <c r="L91"/>
  <c r="K90"/>
  <c r="L90"/>
  <c r="K89"/>
  <c r="L89"/>
  <c r="K88"/>
  <c r="L88"/>
  <c r="K87"/>
  <c r="L87"/>
  <c r="K86"/>
  <c r="L86"/>
  <c r="K85"/>
  <c r="L85"/>
  <c r="K84"/>
  <c r="L84"/>
  <c r="K83"/>
  <c r="L83"/>
  <c r="K82"/>
  <c r="L82"/>
  <c r="K81"/>
  <c r="L81"/>
  <c r="K80"/>
  <c r="L80"/>
  <c r="K79"/>
  <c r="L79"/>
  <c r="K78"/>
  <c r="L78"/>
  <c r="K77"/>
  <c r="L77"/>
  <c r="K76"/>
  <c r="L76"/>
  <c r="K75"/>
  <c r="L75"/>
  <c r="K74"/>
  <c r="L74"/>
  <c r="K73"/>
  <c r="L73"/>
  <c r="K72"/>
  <c r="L72"/>
  <c r="K71"/>
  <c r="L71"/>
  <c r="K70"/>
  <c r="L70"/>
  <c r="K69"/>
  <c r="L69"/>
  <c r="K68"/>
  <c r="L68"/>
  <c r="K67"/>
  <c r="L67"/>
  <c r="K66"/>
  <c r="L66"/>
  <c r="K65"/>
  <c r="L65"/>
  <c r="K64"/>
  <c r="L64"/>
  <c r="K63"/>
  <c r="L63"/>
  <c r="K62"/>
  <c r="L62"/>
  <c r="K61"/>
  <c r="L61"/>
  <c r="K60"/>
  <c r="L60"/>
  <c r="K59"/>
  <c r="L59"/>
  <c r="K58"/>
  <c r="L58"/>
  <c r="K57"/>
  <c r="L57"/>
  <c r="K56"/>
  <c r="L56"/>
  <c r="K55"/>
  <c r="L55"/>
  <c r="K54"/>
  <c r="L54"/>
  <c r="K53"/>
  <c r="L53"/>
  <c r="K52"/>
  <c r="L52"/>
  <c r="K51"/>
  <c r="L51"/>
  <c r="K50"/>
  <c r="L50"/>
  <c r="K49"/>
  <c r="L49"/>
  <c r="K48"/>
  <c r="L48"/>
  <c r="K47"/>
  <c r="L47"/>
  <c r="K46"/>
  <c r="L46"/>
  <c r="K45"/>
  <c r="L45"/>
  <c r="K44"/>
  <c r="L44"/>
  <c r="K43"/>
  <c r="L43"/>
  <c r="K42"/>
  <c r="L42"/>
  <c r="K41"/>
  <c r="L41"/>
  <c r="K40"/>
  <c r="L40"/>
  <c r="K39"/>
  <c r="L39"/>
  <c r="K38"/>
  <c r="L38"/>
  <c r="K37"/>
  <c r="L37"/>
  <c r="K36"/>
  <c r="L36"/>
  <c r="K35"/>
  <c r="L35"/>
  <c r="K34"/>
  <c r="L34"/>
  <c r="K33"/>
  <c r="L33"/>
  <c r="K32"/>
  <c r="L32"/>
  <c r="K31"/>
  <c r="L31"/>
  <c r="K30"/>
  <c r="L30"/>
  <c r="K29"/>
  <c r="L29"/>
  <c r="K28"/>
  <c r="L28"/>
  <c r="K27"/>
  <c r="L27"/>
  <c r="K26"/>
  <c r="L26"/>
  <c r="K25"/>
  <c r="L25"/>
  <c r="K24"/>
  <c r="L24"/>
  <c r="K23"/>
  <c r="L23"/>
  <c r="K22"/>
  <c r="L22"/>
  <c r="K21"/>
  <c r="L21"/>
  <c r="K20"/>
  <c r="L20"/>
  <c r="K19"/>
  <c r="L19"/>
  <c r="K18"/>
  <c r="L18"/>
  <c r="K17"/>
  <c r="L17"/>
  <c r="K16"/>
  <c r="L16"/>
  <c r="K15"/>
  <c r="L15"/>
  <c r="K14"/>
  <c r="L14"/>
  <c r="K13"/>
  <c r="L13"/>
  <c r="K12"/>
  <c r="L12"/>
  <c r="K11"/>
  <c r="L11"/>
  <c r="K10"/>
  <c r="L10"/>
  <c r="K9"/>
  <c r="L9"/>
  <c r="P118"/>
  <c r="Q118"/>
  <c r="P117"/>
  <c r="Q117"/>
  <c r="P116"/>
  <c r="Q116"/>
  <c r="P115"/>
  <c r="Q115"/>
  <c r="P114"/>
  <c r="Q114"/>
  <c r="P113"/>
  <c r="Q113"/>
  <c r="P112"/>
  <c r="Q112"/>
  <c r="P111"/>
  <c r="Q111"/>
  <c r="P110"/>
  <c r="Q110"/>
  <c r="P109"/>
  <c r="Q109"/>
  <c r="P108"/>
  <c r="Q108"/>
  <c r="P107"/>
  <c r="Q107"/>
  <c r="P106"/>
  <c r="Q106"/>
  <c r="P105"/>
  <c r="Q105"/>
  <c r="P104"/>
  <c r="Q104"/>
  <c r="P103"/>
  <c r="Q103"/>
  <c r="P102"/>
  <c r="Q102"/>
  <c r="P101"/>
  <c r="Q101"/>
  <c r="P100"/>
  <c r="Q100"/>
  <c r="P99"/>
  <c r="Q99"/>
  <c r="P98"/>
  <c r="Q98"/>
  <c r="P97"/>
  <c r="Q97"/>
  <c r="P96"/>
  <c r="Q96"/>
  <c r="P95"/>
  <c r="Q95"/>
  <c r="P94"/>
  <c r="Q94"/>
  <c r="P93"/>
  <c r="Q93"/>
  <c r="P92"/>
  <c r="Q92"/>
  <c r="P91"/>
  <c r="Q91"/>
  <c r="P90"/>
  <c r="Q90"/>
  <c r="P89"/>
  <c r="Q89"/>
  <c r="P88"/>
  <c r="Q88"/>
  <c r="P87"/>
  <c r="Q87"/>
  <c r="P86"/>
  <c r="Q86"/>
  <c r="P85"/>
  <c r="Q85"/>
  <c r="P84"/>
  <c r="Q84"/>
  <c r="P83"/>
  <c r="Q83"/>
  <c r="P82"/>
  <c r="Q82"/>
  <c r="P81"/>
  <c r="Q81"/>
  <c r="P80"/>
  <c r="Q80"/>
  <c r="P79"/>
  <c r="Q79"/>
  <c r="P78"/>
  <c r="Q78"/>
  <c r="P77"/>
  <c r="Q77"/>
  <c r="P76"/>
  <c r="Q76"/>
  <c r="P75"/>
  <c r="Q75"/>
  <c r="P74"/>
  <c r="Q74"/>
  <c r="P73"/>
  <c r="Q73"/>
  <c r="P72"/>
  <c r="Q72"/>
  <c r="P71"/>
  <c r="Q71"/>
  <c r="P70"/>
  <c r="Q70"/>
  <c r="P69"/>
  <c r="Q69"/>
  <c r="P68"/>
  <c r="Q68"/>
  <c r="P67"/>
  <c r="Q67"/>
  <c r="P66"/>
  <c r="Q66"/>
  <c r="P65"/>
  <c r="Q65"/>
  <c r="P64"/>
  <c r="Q64"/>
  <c r="P63"/>
  <c r="Q63"/>
  <c r="P62"/>
  <c r="Q62"/>
  <c r="P61"/>
  <c r="Q61"/>
  <c r="P60"/>
  <c r="Q60"/>
  <c r="P59"/>
  <c r="Q59"/>
  <c r="P58"/>
  <c r="Q58"/>
  <c r="P57"/>
  <c r="Q57"/>
  <c r="P56"/>
  <c r="Q56"/>
  <c r="P55"/>
  <c r="Q55"/>
  <c r="P54"/>
  <c r="Q54"/>
  <c r="P53"/>
  <c r="Q53"/>
  <c r="P52"/>
  <c r="Q52"/>
  <c r="P51"/>
  <c r="Q51"/>
  <c r="P50"/>
  <c r="Q50"/>
  <c r="P49"/>
  <c r="Q49"/>
  <c r="P48"/>
  <c r="Q48"/>
  <c r="P47"/>
  <c r="Q47"/>
  <c r="P46"/>
  <c r="Q46"/>
  <c r="P45"/>
  <c r="Q45"/>
  <c r="P44"/>
  <c r="Q44"/>
  <c r="P43"/>
  <c r="Q43"/>
  <c r="P42"/>
  <c r="Q42"/>
  <c r="P41"/>
  <c r="Q41"/>
  <c r="P40"/>
  <c r="Q40"/>
  <c r="P39"/>
  <c r="Q39"/>
  <c r="P38"/>
  <c r="Q38"/>
  <c r="P37"/>
  <c r="Q37"/>
  <c r="P36"/>
  <c r="Q36"/>
  <c r="P35"/>
  <c r="Q35"/>
  <c r="P34"/>
  <c r="Q34"/>
  <c r="P33"/>
  <c r="Q33"/>
  <c r="P32"/>
  <c r="Q32"/>
  <c r="P31"/>
  <c r="Q31"/>
  <c r="P30"/>
  <c r="Q30"/>
  <c r="P29"/>
  <c r="Q29"/>
  <c r="P28"/>
  <c r="Q28"/>
  <c r="P27"/>
  <c r="Q27"/>
  <c r="P26"/>
  <c r="Q26"/>
  <c r="P25"/>
  <c r="Q25"/>
  <c r="P24"/>
  <c r="Q24"/>
  <c r="P23"/>
  <c r="Q23"/>
  <c r="P22"/>
  <c r="Q22"/>
  <c r="P21"/>
  <c r="Q21"/>
  <c r="P20"/>
  <c r="Q20"/>
  <c r="P19"/>
  <c r="Q19"/>
  <c r="P18"/>
  <c r="Q18"/>
  <c r="P17"/>
  <c r="Q17"/>
  <c r="P16"/>
  <c r="Q16"/>
  <c r="P15"/>
  <c r="Q15"/>
  <c r="P14"/>
  <c r="Q14"/>
  <c r="P13"/>
  <c r="Q13"/>
  <c r="P12"/>
  <c r="Q12"/>
  <c r="P11"/>
  <c r="Q11"/>
  <c r="P10"/>
  <c r="Q10"/>
  <c r="P9"/>
  <c r="Q9"/>
  <c r="Z118"/>
  <c r="AA118"/>
  <c r="Z117"/>
  <c r="AA117"/>
  <c r="Z116"/>
  <c r="AA116"/>
  <c r="Z115"/>
  <c r="AA115"/>
  <c r="Z114"/>
  <c r="AA114"/>
  <c r="Z113"/>
  <c r="AA113"/>
  <c r="Z112"/>
  <c r="AA112"/>
  <c r="Z111"/>
  <c r="AA111"/>
  <c r="Z110"/>
  <c r="AA110"/>
  <c r="Z109"/>
  <c r="AA109"/>
  <c r="Z108"/>
  <c r="AA108"/>
  <c r="Z107"/>
  <c r="AA107"/>
  <c r="Z106"/>
  <c r="AA106"/>
  <c r="Z105"/>
  <c r="AA105"/>
  <c r="Z104"/>
  <c r="AA104"/>
  <c r="Z103"/>
  <c r="AA103"/>
  <c r="Z102"/>
  <c r="AA102"/>
  <c r="Z101"/>
  <c r="AA101"/>
  <c r="Z100"/>
  <c r="AA100"/>
  <c r="Z99"/>
  <c r="AA99"/>
  <c r="Z98"/>
  <c r="AA98"/>
  <c r="Z97"/>
  <c r="AA97"/>
  <c r="Z96"/>
  <c r="AA96"/>
  <c r="Z95"/>
  <c r="AA95"/>
  <c r="Z94"/>
  <c r="AA94"/>
  <c r="Z93"/>
  <c r="AA93"/>
  <c r="Z92"/>
  <c r="AA92"/>
  <c r="Z91"/>
  <c r="AA91"/>
  <c r="Z90"/>
  <c r="AA90"/>
  <c r="Z89"/>
  <c r="AA89"/>
  <c r="Z88"/>
  <c r="AA88"/>
  <c r="Z87"/>
  <c r="AA87"/>
  <c r="Z86"/>
  <c r="AA86"/>
  <c r="Z85"/>
  <c r="AA85"/>
  <c r="Z84"/>
  <c r="AA84"/>
  <c r="Z83"/>
  <c r="AA83"/>
  <c r="Z82"/>
  <c r="AA82"/>
  <c r="Z81"/>
  <c r="AA81"/>
  <c r="Z80"/>
  <c r="AA80"/>
  <c r="Z79"/>
  <c r="AA79"/>
  <c r="Z78"/>
  <c r="AA78"/>
  <c r="Z77"/>
  <c r="AA77"/>
  <c r="Z76"/>
  <c r="AA76"/>
  <c r="Z75"/>
  <c r="AA75"/>
  <c r="Z74"/>
  <c r="AA74"/>
  <c r="Z73"/>
  <c r="AA73"/>
  <c r="Z72"/>
  <c r="AA72"/>
  <c r="Z71"/>
  <c r="AA71"/>
  <c r="Z70"/>
  <c r="AA70"/>
  <c r="Z69"/>
  <c r="AA69"/>
  <c r="Z68"/>
  <c r="AA68"/>
  <c r="Z67"/>
  <c r="AA67"/>
  <c r="Z66"/>
  <c r="AA66"/>
  <c r="Z65"/>
  <c r="AA65"/>
  <c r="Z64"/>
  <c r="AA64"/>
  <c r="Z63"/>
  <c r="AA63"/>
  <c r="Z62"/>
  <c r="AA62"/>
  <c r="Z61"/>
  <c r="AA61"/>
  <c r="Z60"/>
  <c r="AA60"/>
  <c r="Z59"/>
  <c r="AA59"/>
  <c r="Z58"/>
  <c r="AA58"/>
  <c r="Z57"/>
  <c r="AA57"/>
  <c r="Z56"/>
  <c r="AA56"/>
  <c r="Z55"/>
  <c r="AA55"/>
  <c r="Z54"/>
  <c r="AA54"/>
  <c r="Z53"/>
  <c r="AA53"/>
  <c r="Z52"/>
  <c r="AA52"/>
  <c r="Z51"/>
  <c r="AA51"/>
  <c r="Z50"/>
  <c r="AA50"/>
  <c r="Z49"/>
  <c r="AA49"/>
  <c r="Z48"/>
  <c r="AA48"/>
  <c r="Z47"/>
  <c r="AA47"/>
  <c r="Z46"/>
  <c r="AA46"/>
  <c r="Z45"/>
  <c r="AA45"/>
  <c r="Z44"/>
  <c r="AA44"/>
  <c r="Z43"/>
  <c r="AA43"/>
  <c r="Z42"/>
  <c r="AA42"/>
  <c r="Z41"/>
  <c r="AA41"/>
  <c r="Z40"/>
  <c r="AA40"/>
  <c r="Z39"/>
  <c r="AA39"/>
  <c r="Z38"/>
  <c r="AA38"/>
  <c r="Z37"/>
  <c r="AA37"/>
  <c r="Z36"/>
  <c r="AA36"/>
  <c r="Z35"/>
  <c r="AA35"/>
  <c r="Z34"/>
  <c r="AA34"/>
  <c r="Z33"/>
  <c r="AA33"/>
  <c r="Z32"/>
  <c r="AA32"/>
  <c r="Z31"/>
  <c r="AA31"/>
  <c r="Z30"/>
  <c r="AA30"/>
  <c r="Z29"/>
  <c r="AA29"/>
  <c r="Z28"/>
  <c r="AA28"/>
  <c r="Z27"/>
  <c r="AA27"/>
  <c r="Z26"/>
  <c r="AA26"/>
  <c r="Z25"/>
  <c r="AA25"/>
  <c r="Z24"/>
  <c r="AA24"/>
  <c r="Z23"/>
  <c r="AA23"/>
  <c r="Z22"/>
  <c r="AA22"/>
  <c r="Z21"/>
  <c r="AA21"/>
  <c r="Z20"/>
  <c r="AA20"/>
  <c r="Z19"/>
  <c r="AA19"/>
  <c r="Z18"/>
  <c r="AA18"/>
  <c r="Z17"/>
  <c r="AA17"/>
  <c r="Z16"/>
  <c r="AA16"/>
  <c r="Z15"/>
  <c r="AA15"/>
  <c r="Z14"/>
  <c r="AA14"/>
  <c r="Z13"/>
  <c r="AA13"/>
  <c r="Z12"/>
  <c r="AA12"/>
  <c r="Z11"/>
  <c r="AA11"/>
  <c r="Z10"/>
  <c r="AA10"/>
  <c r="Z9"/>
  <c r="AA9"/>
  <c r="U118"/>
  <c r="V118"/>
  <c r="U117"/>
  <c r="V117"/>
  <c r="U116"/>
  <c r="V116"/>
  <c r="U115"/>
  <c r="V115"/>
  <c r="U114"/>
  <c r="V114"/>
  <c r="U113"/>
  <c r="V113"/>
  <c r="U112"/>
  <c r="V112"/>
  <c r="U111"/>
  <c r="V111"/>
  <c r="U110"/>
  <c r="V110"/>
  <c r="U109"/>
  <c r="V109"/>
  <c r="U108"/>
  <c r="V108"/>
  <c r="U107"/>
  <c r="V107"/>
  <c r="U106"/>
  <c r="V106"/>
  <c r="U105"/>
  <c r="V105"/>
  <c r="U104"/>
  <c r="V104"/>
  <c r="U103"/>
  <c r="V103"/>
  <c r="U102"/>
  <c r="V102"/>
  <c r="U101"/>
  <c r="V101"/>
  <c r="U100"/>
  <c r="V100"/>
  <c r="U99"/>
  <c r="V99"/>
  <c r="U98"/>
  <c r="V98"/>
  <c r="U97"/>
  <c r="V97"/>
  <c r="U96"/>
  <c r="V96"/>
  <c r="U95"/>
  <c r="V95"/>
  <c r="U94"/>
  <c r="V94"/>
  <c r="U93"/>
  <c r="V93"/>
  <c r="U92"/>
  <c r="V92"/>
  <c r="U91"/>
  <c r="V91"/>
  <c r="U90"/>
  <c r="V90"/>
  <c r="U89"/>
  <c r="V89"/>
  <c r="U88"/>
  <c r="V88"/>
  <c r="U87"/>
  <c r="V87"/>
  <c r="U86"/>
  <c r="V86"/>
  <c r="U85"/>
  <c r="V85"/>
  <c r="U84"/>
  <c r="V84"/>
  <c r="U83"/>
  <c r="V83"/>
  <c r="U82"/>
  <c r="V82"/>
  <c r="U81"/>
  <c r="V81"/>
  <c r="U80"/>
  <c r="V80"/>
  <c r="U79"/>
  <c r="V79"/>
  <c r="U78"/>
  <c r="V78"/>
  <c r="U77"/>
  <c r="V77"/>
  <c r="U76"/>
  <c r="V76"/>
  <c r="U75"/>
  <c r="V75"/>
  <c r="U74"/>
  <c r="V74"/>
  <c r="U73"/>
  <c r="V73"/>
  <c r="U72"/>
  <c r="V72"/>
  <c r="U71"/>
  <c r="V71"/>
  <c r="U70"/>
  <c r="V70"/>
  <c r="U69"/>
  <c r="V69"/>
  <c r="U68"/>
  <c r="V68"/>
  <c r="U67"/>
  <c r="V67"/>
  <c r="U66"/>
  <c r="V66"/>
  <c r="U65"/>
  <c r="V65"/>
  <c r="U64"/>
  <c r="V64"/>
  <c r="U63"/>
  <c r="V63"/>
  <c r="U62"/>
  <c r="V62"/>
  <c r="U61"/>
  <c r="V61"/>
  <c r="U60"/>
  <c r="V60"/>
  <c r="U59"/>
  <c r="V59"/>
  <c r="U58"/>
  <c r="V58"/>
  <c r="U57"/>
  <c r="V57"/>
  <c r="U56"/>
  <c r="V56"/>
  <c r="U55"/>
  <c r="V55"/>
  <c r="U54"/>
  <c r="V54"/>
  <c r="U53"/>
  <c r="V53"/>
  <c r="U52"/>
  <c r="V52"/>
  <c r="U51"/>
  <c r="V51"/>
  <c r="U50"/>
  <c r="V50"/>
  <c r="U49"/>
  <c r="V49"/>
  <c r="U48"/>
  <c r="V48"/>
  <c r="U47"/>
  <c r="V47"/>
  <c r="U46"/>
  <c r="V46"/>
  <c r="U45"/>
  <c r="V45"/>
  <c r="U44"/>
  <c r="V44"/>
  <c r="U43"/>
  <c r="V43"/>
  <c r="U42"/>
  <c r="V42"/>
  <c r="U41"/>
  <c r="V41"/>
  <c r="U40"/>
  <c r="V40"/>
  <c r="U39"/>
  <c r="V39"/>
  <c r="U38"/>
  <c r="V38"/>
  <c r="U37"/>
  <c r="V37"/>
  <c r="U36"/>
  <c r="V36"/>
  <c r="U35"/>
  <c r="V35"/>
  <c r="U34"/>
  <c r="V34"/>
  <c r="U33"/>
  <c r="V33"/>
  <c r="U32"/>
  <c r="V32"/>
  <c r="U31"/>
  <c r="V31"/>
  <c r="U30"/>
  <c r="V30"/>
  <c r="U29"/>
  <c r="V29"/>
  <c r="U28"/>
  <c r="V28"/>
  <c r="U27"/>
  <c r="V27"/>
  <c r="U26"/>
  <c r="V26"/>
  <c r="U25"/>
  <c r="V25"/>
  <c r="U24"/>
  <c r="V24"/>
  <c r="U23"/>
  <c r="V23"/>
  <c r="U22"/>
  <c r="V22"/>
  <c r="U21"/>
  <c r="V21"/>
  <c r="U20"/>
  <c r="V20"/>
  <c r="U19"/>
  <c r="V19"/>
  <c r="U18"/>
  <c r="V18"/>
  <c r="U17"/>
  <c r="V17"/>
  <c r="U16"/>
  <c r="V16"/>
  <c r="U15"/>
  <c r="V15"/>
  <c r="U14"/>
  <c r="V14"/>
  <c r="U13"/>
  <c r="V13"/>
  <c r="U12"/>
  <c r="V12"/>
  <c r="U11"/>
  <c r="V11"/>
  <c r="U10"/>
  <c r="V10"/>
  <c r="U9"/>
  <c r="V9"/>
  <c r="Z8"/>
  <c r="AA8"/>
  <c r="U8"/>
  <c r="V8"/>
  <c r="P8"/>
  <c r="Q8"/>
  <c r="K8"/>
  <c r="L8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V123" i="7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T146" i="5"/>
  <c r="S146"/>
  <c r="R146"/>
  <c r="Q146"/>
  <c r="T145"/>
  <c r="S145"/>
  <c r="R145"/>
  <c r="Q145"/>
  <c r="T144"/>
  <c r="S144"/>
  <c r="R144"/>
  <c r="Q144"/>
  <c r="T143"/>
  <c r="S143"/>
  <c r="R143"/>
  <c r="Q143"/>
  <c r="T142"/>
  <c r="S142"/>
  <c r="R142"/>
  <c r="Q142"/>
  <c r="T141"/>
  <c r="S141"/>
  <c r="R141"/>
  <c r="Q141"/>
  <c r="T140"/>
  <c r="S140"/>
  <c r="R140"/>
  <c r="Q140"/>
  <c r="T139"/>
  <c r="S139"/>
  <c r="R139"/>
  <c r="Q139"/>
  <c r="T138"/>
  <c r="S138"/>
  <c r="R138"/>
  <c r="Q138"/>
  <c r="T137"/>
  <c r="S137"/>
  <c r="R137"/>
  <c r="Q137"/>
  <c r="T136"/>
  <c r="S136"/>
  <c r="R136"/>
  <c r="Q136"/>
  <c r="T135"/>
  <c r="S135"/>
  <c r="R135"/>
  <c r="Q135"/>
  <c r="T134"/>
  <c r="S134"/>
  <c r="R134"/>
  <c r="Q134"/>
  <c r="T133"/>
  <c r="S133"/>
  <c r="R133"/>
  <c r="Q133"/>
  <c r="T132"/>
  <c r="S132"/>
  <c r="R132"/>
  <c r="Q132"/>
  <c r="T131"/>
  <c r="S131"/>
  <c r="R131"/>
  <c r="Q131"/>
  <c r="T130"/>
  <c r="S130"/>
  <c r="R130"/>
  <c r="Q130"/>
  <c r="T129"/>
  <c r="S129"/>
  <c r="R129"/>
  <c r="Q129"/>
  <c r="T128"/>
  <c r="S128"/>
  <c r="R128"/>
  <c r="Q128"/>
  <c r="T127"/>
  <c r="S127"/>
  <c r="R127"/>
  <c r="Q127"/>
  <c r="T126"/>
  <c r="S126"/>
  <c r="R126"/>
  <c r="Q126"/>
  <c r="T125"/>
  <c r="S125"/>
  <c r="R125"/>
  <c r="Q125"/>
  <c r="T124"/>
  <c r="S124"/>
  <c r="R124"/>
  <c r="Q124"/>
  <c r="T123"/>
  <c r="S123"/>
  <c r="R123"/>
  <c r="Q123"/>
  <c r="T122"/>
  <c r="S122"/>
  <c r="R122"/>
  <c r="Q122"/>
  <c r="T121"/>
  <c r="S121"/>
  <c r="R121"/>
  <c r="Q121"/>
  <c r="T120"/>
  <c r="S120"/>
  <c r="R120"/>
  <c r="Q120"/>
  <c r="T119"/>
  <c r="S119"/>
  <c r="R119"/>
  <c r="Q119"/>
  <c r="T118"/>
  <c r="S118"/>
  <c r="R118"/>
  <c r="Q118"/>
  <c r="T117"/>
  <c r="S117"/>
  <c r="R117"/>
  <c r="Q117"/>
  <c r="T116"/>
  <c r="S116"/>
  <c r="R116"/>
  <c r="Q116"/>
  <c r="T115"/>
  <c r="S115"/>
  <c r="R115"/>
  <c r="Q115"/>
  <c r="T114"/>
  <c r="S114"/>
  <c r="R114"/>
  <c r="Q114"/>
  <c r="T113"/>
  <c r="S113"/>
  <c r="R113"/>
  <c r="Q113"/>
  <c r="T112"/>
  <c r="S112"/>
  <c r="R112"/>
  <c r="Q112"/>
  <c r="T111"/>
  <c r="S111"/>
  <c r="R111"/>
  <c r="Q111"/>
  <c r="T110"/>
  <c r="S110"/>
  <c r="R110"/>
  <c r="Q110"/>
  <c r="T109"/>
  <c r="S109"/>
  <c r="R109"/>
  <c r="Q109"/>
  <c r="T108"/>
  <c r="S108"/>
  <c r="R108"/>
  <c r="Q108"/>
  <c r="T107"/>
  <c r="S107"/>
  <c r="R107"/>
  <c r="Q107"/>
  <c r="T106"/>
  <c r="S106"/>
  <c r="R106"/>
  <c r="Q106"/>
  <c r="T105"/>
  <c r="S105"/>
  <c r="R105"/>
  <c r="Q105"/>
  <c r="T104"/>
  <c r="S104"/>
  <c r="R104"/>
  <c r="Q10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K7"/>
  <c r="O146"/>
  <c r="N146"/>
  <c r="M146"/>
  <c r="L146"/>
  <c r="K146"/>
  <c r="O145"/>
  <c r="N145"/>
  <c r="M145"/>
  <c r="L145"/>
  <c r="K145"/>
  <c r="O144"/>
  <c r="N144"/>
  <c r="M144"/>
  <c r="L144"/>
  <c r="K144"/>
  <c r="O143"/>
  <c r="N143"/>
  <c r="M143"/>
  <c r="L143"/>
  <c r="K143"/>
  <c r="O142"/>
  <c r="N142"/>
  <c r="M142"/>
  <c r="L142"/>
  <c r="K142"/>
  <c r="O141"/>
  <c r="N141"/>
  <c r="M141"/>
  <c r="L141"/>
  <c r="K141"/>
  <c r="O140"/>
  <c r="N140"/>
  <c r="M140"/>
  <c r="L140"/>
  <c r="K140"/>
  <c r="O139"/>
  <c r="N139"/>
  <c r="M139"/>
  <c r="L139"/>
  <c r="K139"/>
  <c r="O138"/>
  <c r="N138"/>
  <c r="M138"/>
  <c r="L138"/>
  <c r="K138"/>
  <c r="O137"/>
  <c r="N137"/>
  <c r="M137"/>
  <c r="L137"/>
  <c r="K137"/>
  <c r="O136"/>
  <c r="N136"/>
  <c r="M136"/>
  <c r="L136"/>
  <c r="K136"/>
  <c r="O135"/>
  <c r="N135"/>
  <c r="M135"/>
  <c r="L135"/>
  <c r="K135"/>
  <c r="O134"/>
  <c r="N134"/>
  <c r="M134"/>
  <c r="L134"/>
  <c r="K134"/>
  <c r="O133"/>
  <c r="N133"/>
  <c r="M133"/>
  <c r="L133"/>
  <c r="K133"/>
  <c r="O132"/>
  <c r="N132"/>
  <c r="M132"/>
  <c r="L132"/>
  <c r="K132"/>
  <c r="O131"/>
  <c r="N131"/>
  <c r="M131"/>
  <c r="L131"/>
  <c r="K131"/>
  <c r="O130"/>
  <c r="N130"/>
  <c r="M130"/>
  <c r="L130"/>
  <c r="K130"/>
  <c r="O129"/>
  <c r="N129"/>
  <c r="M129"/>
  <c r="L129"/>
  <c r="K129"/>
  <c r="O128"/>
  <c r="N128"/>
  <c r="M128"/>
  <c r="L128"/>
  <c r="K128"/>
  <c r="O127"/>
  <c r="N127"/>
  <c r="M127"/>
  <c r="L127"/>
  <c r="K127"/>
  <c r="O126"/>
  <c r="N126"/>
  <c r="M126"/>
  <c r="L126"/>
  <c r="K126"/>
  <c r="O125"/>
  <c r="N125"/>
  <c r="M125"/>
  <c r="L125"/>
  <c r="K125"/>
  <c r="O124"/>
  <c r="N124"/>
  <c r="M124"/>
  <c r="L124"/>
  <c r="K124"/>
  <c r="O123"/>
  <c r="N123"/>
  <c r="M123"/>
  <c r="L123"/>
  <c r="K123"/>
  <c r="O122"/>
  <c r="N122"/>
  <c r="M122"/>
  <c r="L122"/>
  <c r="K122"/>
  <c r="O121"/>
  <c r="N121"/>
  <c r="M121"/>
  <c r="L121"/>
  <c r="K121"/>
  <c r="O120"/>
  <c r="N120"/>
  <c r="M120"/>
  <c r="L120"/>
  <c r="K120"/>
  <c r="O119"/>
  <c r="N119"/>
  <c r="M119"/>
  <c r="L119"/>
  <c r="K119"/>
  <c r="O118"/>
  <c r="N118"/>
  <c r="M118"/>
  <c r="L118"/>
  <c r="K118"/>
  <c r="O117"/>
  <c r="N117"/>
  <c r="M117"/>
  <c r="L117"/>
  <c r="K117"/>
  <c r="O116"/>
  <c r="N116"/>
  <c r="M116"/>
  <c r="L116"/>
  <c r="K116"/>
  <c r="O115"/>
  <c r="N115"/>
  <c r="M115"/>
  <c r="L115"/>
  <c r="K115"/>
  <c r="O114"/>
  <c r="N114"/>
  <c r="M114"/>
  <c r="L114"/>
  <c r="K114"/>
  <c r="O113"/>
  <c r="N113"/>
  <c r="M113"/>
  <c r="L113"/>
  <c r="K113"/>
  <c r="O112"/>
  <c r="N112"/>
  <c r="M112"/>
  <c r="L112"/>
  <c r="K112"/>
  <c r="O111"/>
  <c r="N111"/>
  <c r="M111"/>
  <c r="L111"/>
  <c r="K111"/>
  <c r="O110"/>
  <c r="N110"/>
  <c r="M110"/>
  <c r="L110"/>
  <c r="K110"/>
  <c r="O109"/>
  <c r="N109"/>
  <c r="M109"/>
  <c r="L109"/>
  <c r="K109"/>
  <c r="O108"/>
  <c r="N108"/>
  <c r="M108"/>
  <c r="L108"/>
  <c r="K108"/>
  <c r="O107"/>
  <c r="N107"/>
  <c r="M107"/>
  <c r="L107"/>
  <c r="K107"/>
  <c r="O106"/>
  <c r="N106"/>
  <c r="M106"/>
  <c r="L106"/>
  <c r="K106"/>
  <c r="O105"/>
  <c r="N105"/>
  <c r="M105"/>
  <c r="L105"/>
  <c r="K105"/>
  <c r="O104"/>
  <c r="N104"/>
  <c r="M104"/>
  <c r="L104"/>
  <c r="K104"/>
  <c r="O103"/>
  <c r="N103"/>
  <c r="M103"/>
  <c r="L103"/>
  <c r="K103"/>
  <c r="O102"/>
  <c r="N102"/>
  <c r="M102"/>
  <c r="L102"/>
  <c r="K102"/>
  <c r="O101"/>
  <c r="N101"/>
  <c r="M101"/>
  <c r="L101"/>
  <c r="K101"/>
  <c r="O100"/>
  <c r="N100"/>
  <c r="M100"/>
  <c r="L100"/>
  <c r="K100"/>
  <c r="O99"/>
  <c r="N99"/>
  <c r="M99"/>
  <c r="L99"/>
  <c r="K99"/>
  <c r="O98"/>
  <c r="N98"/>
  <c r="M98"/>
  <c r="L98"/>
  <c r="K98"/>
  <c r="O97"/>
  <c r="N97"/>
  <c r="M97"/>
  <c r="L97"/>
  <c r="K97"/>
  <c r="O96"/>
  <c r="N96"/>
  <c r="M96"/>
  <c r="L96"/>
  <c r="K96"/>
  <c r="O95"/>
  <c r="N95"/>
  <c r="M95"/>
  <c r="L95"/>
  <c r="K95"/>
  <c r="O94"/>
  <c r="N94"/>
  <c r="M94"/>
  <c r="L94"/>
  <c r="K94"/>
  <c r="O93"/>
  <c r="N93"/>
  <c r="M93"/>
  <c r="L93"/>
  <c r="K93"/>
  <c r="O92"/>
  <c r="N92"/>
  <c r="M92"/>
  <c r="L92"/>
  <c r="K92"/>
  <c r="O91"/>
  <c r="N91"/>
  <c r="M91"/>
  <c r="L91"/>
  <c r="K91"/>
  <c r="O90"/>
  <c r="N90"/>
  <c r="M90"/>
  <c r="L90"/>
  <c r="K90"/>
  <c r="O89"/>
  <c r="N89"/>
  <c r="M89"/>
  <c r="L89"/>
  <c r="K89"/>
  <c r="O88"/>
  <c r="N88"/>
  <c r="M88"/>
  <c r="L88"/>
  <c r="K88"/>
  <c r="O87"/>
  <c r="N87"/>
  <c r="M87"/>
  <c r="L87"/>
  <c r="K87"/>
  <c r="O86"/>
  <c r="N86"/>
  <c r="M86"/>
  <c r="L86"/>
  <c r="K86"/>
  <c r="O85"/>
  <c r="N85"/>
  <c r="M85"/>
  <c r="L85"/>
  <c r="K85"/>
  <c r="O84"/>
  <c r="N84"/>
  <c r="M84"/>
  <c r="L84"/>
  <c r="K84"/>
  <c r="O83"/>
  <c r="N83"/>
  <c r="M83"/>
  <c r="L83"/>
  <c r="K83"/>
  <c r="O82"/>
  <c r="N82"/>
  <c r="M82"/>
  <c r="L82"/>
  <c r="K82"/>
  <c r="O81"/>
  <c r="N81"/>
  <c r="M81"/>
  <c r="L81"/>
  <c r="K81"/>
  <c r="O80"/>
  <c r="N80"/>
  <c r="M80"/>
  <c r="L80"/>
  <c r="K80"/>
  <c r="O79"/>
  <c r="N79"/>
  <c r="M79"/>
  <c r="L79"/>
  <c r="K79"/>
  <c r="O78"/>
  <c r="N78"/>
  <c r="M78"/>
  <c r="L78"/>
  <c r="K78"/>
  <c r="O77"/>
  <c r="N77"/>
  <c r="M77"/>
  <c r="L77"/>
  <c r="K77"/>
  <c r="O76"/>
  <c r="N76"/>
  <c r="M76"/>
  <c r="L76"/>
  <c r="K76"/>
  <c r="O75"/>
  <c r="N75"/>
  <c r="M75"/>
  <c r="L75"/>
  <c r="K75"/>
  <c r="O74"/>
  <c r="N74"/>
  <c r="M74"/>
  <c r="L74"/>
  <c r="K74"/>
  <c r="O73"/>
  <c r="N73"/>
  <c r="M73"/>
  <c r="L73"/>
  <c r="K73"/>
  <c r="O72"/>
  <c r="N72"/>
  <c r="M72"/>
  <c r="L72"/>
  <c r="K72"/>
  <c r="O71"/>
  <c r="N71"/>
  <c r="M71"/>
  <c r="L71"/>
  <c r="K71"/>
  <c r="O70"/>
  <c r="N70"/>
  <c r="M70"/>
  <c r="L70"/>
  <c r="K70"/>
  <c r="O69"/>
  <c r="N69"/>
  <c r="M69"/>
  <c r="L69"/>
  <c r="K69"/>
  <c r="O68"/>
  <c r="N68"/>
  <c r="M68"/>
  <c r="L68"/>
  <c r="K68"/>
  <c r="O67"/>
  <c r="N67"/>
  <c r="M67"/>
  <c r="L67"/>
  <c r="K67"/>
  <c r="O66"/>
  <c r="N66"/>
  <c r="M66"/>
  <c r="L66"/>
  <c r="K66"/>
  <c r="O65"/>
  <c r="N65"/>
  <c r="M65"/>
  <c r="L65"/>
  <c r="K65"/>
  <c r="O64"/>
  <c r="N64"/>
  <c r="M64"/>
  <c r="L64"/>
  <c r="K64"/>
  <c r="O63"/>
  <c r="N63"/>
  <c r="M63"/>
  <c r="L63"/>
  <c r="K63"/>
  <c r="O62"/>
  <c r="N62"/>
  <c r="M62"/>
  <c r="L62"/>
  <c r="K62"/>
  <c r="O61"/>
  <c r="N61"/>
  <c r="M61"/>
  <c r="L61"/>
  <c r="K61"/>
  <c r="O60"/>
  <c r="N60"/>
  <c r="M60"/>
  <c r="L60"/>
  <c r="K60"/>
  <c r="O59"/>
  <c r="N59"/>
  <c r="M59"/>
  <c r="L59"/>
  <c r="K59"/>
  <c r="O58"/>
  <c r="N58"/>
  <c r="M58"/>
  <c r="L58"/>
  <c r="K58"/>
  <c r="O57"/>
  <c r="N57"/>
  <c r="M57"/>
  <c r="L57"/>
  <c r="K57"/>
  <c r="O56"/>
  <c r="N56"/>
  <c r="M56"/>
  <c r="L56"/>
  <c r="K56"/>
  <c r="O55"/>
  <c r="N55"/>
  <c r="M55"/>
  <c r="L55"/>
  <c r="K55"/>
  <c r="O54"/>
  <c r="N54"/>
  <c r="M54"/>
  <c r="L54"/>
  <c r="K54"/>
  <c r="O53"/>
  <c r="N53"/>
  <c r="M53"/>
  <c r="L53"/>
  <c r="K53"/>
  <c r="O52"/>
  <c r="N52"/>
  <c r="M52"/>
  <c r="L52"/>
  <c r="K52"/>
  <c r="O51"/>
  <c r="N51"/>
  <c r="M51"/>
  <c r="L51"/>
  <c r="K51"/>
  <c r="O50"/>
  <c r="N50"/>
  <c r="M50"/>
  <c r="L50"/>
  <c r="K50"/>
  <c r="O49"/>
  <c r="N49"/>
  <c r="M49"/>
  <c r="L49"/>
  <c r="K49"/>
  <c r="O48"/>
  <c r="N48"/>
  <c r="M48"/>
  <c r="L48"/>
  <c r="K48"/>
  <c r="O47"/>
  <c r="N47"/>
  <c r="M47"/>
  <c r="L47"/>
  <c r="K47"/>
  <c r="O46"/>
  <c r="N46"/>
  <c r="M46"/>
  <c r="L46"/>
  <c r="K46"/>
  <c r="O45"/>
  <c r="N45"/>
  <c r="M45"/>
  <c r="L45"/>
  <c r="K45"/>
  <c r="O44"/>
  <c r="N44"/>
  <c r="M44"/>
  <c r="L44"/>
  <c r="K44"/>
  <c r="O43"/>
  <c r="N43"/>
  <c r="M43"/>
  <c r="L43"/>
  <c r="K43"/>
  <c r="O42"/>
  <c r="N42"/>
  <c r="M42"/>
  <c r="L42"/>
  <c r="K42"/>
  <c r="O41"/>
  <c r="N41"/>
  <c r="M41"/>
  <c r="L41"/>
  <c r="K41"/>
  <c r="O40"/>
  <c r="N40"/>
  <c r="M40"/>
  <c r="L40"/>
  <c r="K40"/>
  <c r="O39"/>
  <c r="N39"/>
  <c r="M39"/>
  <c r="L39"/>
  <c r="K39"/>
  <c r="O38"/>
  <c r="N38"/>
  <c r="M38"/>
  <c r="L38"/>
  <c r="K38"/>
  <c r="O37"/>
  <c r="N37"/>
  <c r="M37"/>
  <c r="L37"/>
  <c r="K37"/>
  <c r="O36"/>
  <c r="N36"/>
  <c r="M36"/>
  <c r="L36"/>
  <c r="K36"/>
  <c r="O35"/>
  <c r="N35"/>
  <c r="M35"/>
  <c r="L35"/>
  <c r="K35"/>
  <c r="O34"/>
  <c r="N34"/>
  <c r="M34"/>
  <c r="L34"/>
  <c r="K34"/>
  <c r="O33"/>
  <c r="N33"/>
  <c r="M33"/>
  <c r="L33"/>
  <c r="K33"/>
  <c r="O32"/>
  <c r="N32"/>
  <c r="M32"/>
  <c r="L32"/>
  <c r="K32"/>
  <c r="O31"/>
  <c r="N31"/>
  <c r="M31"/>
  <c r="L31"/>
  <c r="K31"/>
  <c r="O30"/>
  <c r="N30"/>
  <c r="M30"/>
  <c r="L30"/>
  <c r="K30"/>
  <c r="O29"/>
  <c r="N29"/>
  <c r="M29"/>
  <c r="L29"/>
  <c r="K29"/>
  <c r="O28"/>
  <c r="N28"/>
  <c r="M28"/>
  <c r="L28"/>
  <c r="K28"/>
  <c r="O27"/>
  <c r="N27"/>
  <c r="M27"/>
  <c r="L27"/>
  <c r="K27"/>
  <c r="O26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D3" i="1"/>
  <c r="G9"/>
  <c r="G10"/>
  <c r="G11"/>
  <c r="G12"/>
  <c r="G13"/>
  <c r="G14"/>
  <c r="G15"/>
  <c r="G16"/>
  <c r="G17"/>
  <c r="G18"/>
  <c r="G19"/>
  <c r="G20"/>
  <c r="G21"/>
  <c r="F37"/>
  <c r="G37"/>
  <c r="H37"/>
  <c r="I37"/>
  <c r="J37"/>
  <c r="F38"/>
  <c r="G38"/>
  <c r="H38"/>
  <c r="I38"/>
  <c r="J38"/>
  <c r="F39"/>
  <c r="G39"/>
  <c r="H39"/>
  <c r="I39"/>
  <c r="J39"/>
  <c r="F40"/>
  <c r="G40"/>
  <c r="H40"/>
  <c r="I40"/>
  <c r="J40"/>
  <c r="F41"/>
  <c r="G41"/>
  <c r="H41"/>
  <c r="I41"/>
  <c r="J41"/>
  <c r="F42"/>
  <c r="G42"/>
  <c r="H42"/>
  <c r="I42"/>
  <c r="J42"/>
  <c r="F43"/>
  <c r="G43"/>
  <c r="H43"/>
  <c r="I43"/>
  <c r="J43"/>
  <c r="F44"/>
  <c r="G44"/>
  <c r="H44"/>
  <c r="I44"/>
  <c r="J44"/>
  <c r="F45"/>
  <c r="G45"/>
  <c r="H45"/>
  <c r="I45"/>
  <c r="J45"/>
  <c r="M45"/>
  <c r="N45"/>
  <c r="O45"/>
  <c r="P45"/>
  <c r="Q45"/>
  <c r="R45"/>
  <c r="F46"/>
  <c r="G46"/>
  <c r="H46"/>
  <c r="I46"/>
  <c r="J46"/>
  <c r="M46"/>
  <c r="N46"/>
  <c r="O46"/>
  <c r="P46"/>
  <c r="Q46"/>
  <c r="R46"/>
  <c r="F47"/>
  <c r="G47"/>
  <c r="H47"/>
  <c r="I47"/>
  <c r="J47"/>
  <c r="M47"/>
  <c r="N47"/>
  <c r="O47"/>
  <c r="P47"/>
  <c r="Q47"/>
  <c r="R47"/>
  <c r="F48"/>
  <c r="G48"/>
  <c r="H48"/>
  <c r="I48"/>
  <c r="J48"/>
  <c r="M48"/>
  <c r="N48"/>
  <c r="O48"/>
  <c r="P48"/>
  <c r="Q48"/>
  <c r="R48"/>
  <c r="F49"/>
  <c r="G49"/>
  <c r="H49"/>
  <c r="I49"/>
  <c r="J49"/>
  <c r="M49"/>
  <c r="N49"/>
  <c r="O49"/>
  <c r="P49"/>
  <c r="Q49"/>
  <c r="R49"/>
  <c r="F50"/>
  <c r="G50"/>
  <c r="H50"/>
  <c r="I50"/>
  <c r="J50"/>
  <c r="M50"/>
  <c r="N50"/>
  <c r="O50"/>
  <c r="P50"/>
  <c r="Q50"/>
  <c r="R50"/>
  <c r="F51"/>
  <c r="G51"/>
  <c r="H51"/>
  <c r="I51"/>
  <c r="J51"/>
  <c r="M51"/>
  <c r="N51"/>
  <c r="O51"/>
  <c r="P51"/>
  <c r="Q51"/>
  <c r="R51"/>
  <c r="F52"/>
  <c r="G52"/>
  <c r="H52"/>
  <c r="I52"/>
  <c r="J52"/>
  <c r="M52"/>
  <c r="N52"/>
  <c r="O52"/>
  <c r="P52"/>
  <c r="Q52"/>
  <c r="R52"/>
  <c r="F53"/>
  <c r="G53"/>
  <c r="H53"/>
  <c r="I53"/>
  <c r="J53"/>
  <c r="M53"/>
  <c r="N53"/>
  <c r="O53"/>
  <c r="P53"/>
  <c r="Q53"/>
  <c r="R53"/>
  <c r="F54"/>
  <c r="G54"/>
  <c r="H54"/>
  <c r="I54"/>
  <c r="J54"/>
  <c r="M54"/>
  <c r="N54"/>
  <c r="O54"/>
  <c r="P54"/>
  <c r="Q54"/>
  <c r="R54"/>
  <c r="F55"/>
  <c r="G55"/>
  <c r="H55"/>
  <c r="I55"/>
  <c r="J55"/>
  <c r="M55"/>
  <c r="N55"/>
  <c r="O55"/>
  <c r="P55"/>
  <c r="Q55"/>
  <c r="R55"/>
  <c r="F56"/>
  <c r="G56"/>
  <c r="H56"/>
  <c r="I56"/>
  <c r="J56"/>
  <c r="M56"/>
  <c r="N56"/>
  <c r="O56"/>
  <c r="P56"/>
  <c r="Q56"/>
  <c r="R56"/>
  <c r="F57"/>
  <c r="G57"/>
  <c r="H57"/>
  <c r="I57"/>
  <c r="J57"/>
  <c r="M57"/>
  <c r="N57"/>
  <c r="O57"/>
  <c r="P57"/>
  <c r="Q57"/>
  <c r="R57"/>
  <c r="F58"/>
  <c r="G58"/>
  <c r="H58"/>
  <c r="I58"/>
  <c r="J58"/>
  <c r="M58"/>
  <c r="N58"/>
  <c r="O58"/>
  <c r="P58"/>
  <c r="Q58"/>
  <c r="R58"/>
  <c r="F59"/>
  <c r="G59"/>
  <c r="H59"/>
  <c r="I59"/>
  <c r="J59"/>
  <c r="M59"/>
  <c r="N59"/>
  <c r="O59"/>
  <c r="P59"/>
  <c r="Q59"/>
  <c r="R59"/>
  <c r="F60"/>
  <c r="G60"/>
  <c r="H60"/>
  <c r="I60"/>
  <c r="J60"/>
  <c r="M60"/>
  <c r="N60"/>
  <c r="O60"/>
  <c r="P60"/>
  <c r="Q60"/>
  <c r="R60"/>
  <c r="F61"/>
  <c r="G61"/>
  <c r="H61"/>
  <c r="I61"/>
  <c r="J61"/>
  <c r="M61"/>
  <c r="N61"/>
  <c r="O61"/>
  <c r="P61"/>
  <c r="Q61"/>
  <c r="R61"/>
  <c r="F62"/>
  <c r="G62"/>
  <c r="H62"/>
  <c r="I62"/>
  <c r="J62"/>
  <c r="M62"/>
  <c r="N62"/>
  <c r="O62"/>
  <c r="P62"/>
  <c r="Q62"/>
  <c r="R62"/>
  <c r="F63"/>
  <c r="G63"/>
  <c r="H63"/>
  <c r="I63"/>
  <c r="J63"/>
  <c r="M63"/>
  <c r="N63"/>
  <c r="O63"/>
  <c r="P63"/>
  <c r="Q63"/>
  <c r="R63"/>
  <c r="F64"/>
  <c r="G64"/>
  <c r="H64"/>
  <c r="I64"/>
  <c r="J64"/>
  <c r="M64"/>
  <c r="N64"/>
  <c r="O64"/>
  <c r="P64"/>
  <c r="Q64"/>
  <c r="R64"/>
  <c r="F65"/>
  <c r="G65"/>
  <c r="H65"/>
  <c r="I65"/>
  <c r="J65"/>
  <c r="M65"/>
  <c r="N65"/>
  <c r="O65"/>
  <c r="P65"/>
  <c r="Q65"/>
  <c r="R65"/>
  <c r="F66"/>
  <c r="G66"/>
  <c r="H66"/>
  <c r="I66"/>
  <c r="J66"/>
  <c r="M66"/>
  <c r="N66"/>
  <c r="O66"/>
  <c r="P66"/>
  <c r="Q66"/>
  <c r="R66"/>
  <c r="F67"/>
  <c r="G67"/>
  <c r="H67"/>
  <c r="I67"/>
  <c r="J67"/>
  <c r="M67"/>
  <c r="N67"/>
  <c r="O67"/>
  <c r="P67"/>
  <c r="Q67"/>
  <c r="R67"/>
  <c r="F68"/>
  <c r="G68"/>
  <c r="H68"/>
  <c r="I68"/>
  <c r="J68"/>
  <c r="M68"/>
  <c r="N68"/>
  <c r="O68"/>
  <c r="P68"/>
  <c r="Q68"/>
  <c r="R68"/>
  <c r="F69"/>
  <c r="G69"/>
  <c r="H69"/>
  <c r="I69"/>
  <c r="J69"/>
  <c r="M69"/>
  <c r="N69"/>
  <c r="O69"/>
  <c r="P69"/>
  <c r="Q69"/>
  <c r="R69"/>
  <c r="F70"/>
  <c r="G70"/>
  <c r="H70"/>
  <c r="I70"/>
  <c r="J70"/>
  <c r="M70"/>
  <c r="N70"/>
  <c r="O70"/>
  <c r="P70"/>
  <c r="Q70"/>
  <c r="R70"/>
  <c r="F71"/>
  <c r="G71"/>
  <c r="H71"/>
  <c r="I71"/>
  <c r="J71"/>
  <c r="M71"/>
  <c r="N71"/>
  <c r="O71"/>
  <c r="P71"/>
  <c r="Q71"/>
  <c r="R71"/>
  <c r="F72"/>
  <c r="G72"/>
  <c r="H72"/>
  <c r="I72"/>
  <c r="J72"/>
  <c r="M72"/>
  <c r="N72"/>
  <c r="O72"/>
  <c r="P72"/>
  <c r="Q72"/>
  <c r="R72"/>
  <c r="F73"/>
  <c r="G73"/>
  <c r="H73"/>
  <c r="I73"/>
  <c r="J73"/>
  <c r="M73"/>
  <c r="N73"/>
  <c r="O73"/>
  <c r="P73"/>
  <c r="Q73"/>
  <c r="R73"/>
  <c r="F74"/>
  <c r="G74"/>
  <c r="H74"/>
  <c r="I74"/>
  <c r="J74"/>
  <c r="M74"/>
  <c r="N74"/>
  <c r="O74"/>
  <c r="P74"/>
  <c r="Q74"/>
  <c r="R74"/>
  <c r="F75"/>
  <c r="G75"/>
  <c r="H75"/>
  <c r="I75"/>
  <c r="J75"/>
  <c r="M75"/>
  <c r="N75"/>
  <c r="O75"/>
  <c r="P75"/>
  <c r="Q75"/>
  <c r="R75"/>
  <c r="F76"/>
  <c r="G76"/>
  <c r="H76"/>
  <c r="I76"/>
  <c r="J76"/>
  <c r="M76"/>
  <c r="N76"/>
  <c r="O76"/>
  <c r="P76"/>
  <c r="Q76"/>
  <c r="R76"/>
  <c r="F77"/>
  <c r="G77"/>
  <c r="H77"/>
  <c r="I77"/>
  <c r="J77"/>
  <c r="M77"/>
  <c r="N77"/>
  <c r="O77"/>
  <c r="P77"/>
  <c r="Q77"/>
  <c r="R77"/>
  <c r="F78"/>
  <c r="G78"/>
  <c r="H78"/>
  <c r="I78"/>
  <c r="J78"/>
  <c r="M78"/>
  <c r="N78"/>
  <c r="O78"/>
  <c r="P78"/>
  <c r="Q78"/>
  <c r="R78"/>
  <c r="F79"/>
  <c r="G79"/>
  <c r="H79"/>
  <c r="I79"/>
  <c r="J79"/>
  <c r="M79"/>
  <c r="N79"/>
  <c r="O79"/>
  <c r="P79"/>
  <c r="Q79"/>
  <c r="R79"/>
  <c r="F80"/>
  <c r="G80"/>
  <c r="H80"/>
  <c r="I80"/>
  <c r="J80"/>
  <c r="M80"/>
  <c r="N80"/>
  <c r="O80"/>
  <c r="P80"/>
  <c r="Q80"/>
  <c r="R80"/>
  <c r="F81"/>
  <c r="G81"/>
  <c r="H81"/>
  <c r="I81"/>
  <c r="J81"/>
  <c r="M81"/>
  <c r="N81"/>
  <c r="O81"/>
  <c r="P81"/>
  <c r="Q81"/>
  <c r="R81"/>
  <c r="F82"/>
  <c r="G82"/>
  <c r="H82"/>
  <c r="I82"/>
  <c r="J82"/>
  <c r="M82"/>
  <c r="N82"/>
  <c r="O82"/>
  <c r="P82"/>
  <c r="Q82"/>
  <c r="R82"/>
  <c r="F83"/>
  <c r="G83"/>
  <c r="H83"/>
  <c r="I83"/>
  <c r="J83"/>
  <c r="M83"/>
  <c r="N83"/>
  <c r="O83"/>
  <c r="P83"/>
  <c r="Q83"/>
  <c r="R83"/>
  <c r="F84"/>
  <c r="G84"/>
  <c r="H84"/>
  <c r="I84"/>
  <c r="J84"/>
  <c r="M84"/>
  <c r="N84"/>
  <c r="O84"/>
  <c r="P84"/>
  <c r="Q84"/>
  <c r="R84"/>
  <c r="F85"/>
  <c r="G85"/>
  <c r="H85"/>
  <c r="I85"/>
  <c r="J85"/>
  <c r="M85"/>
  <c r="N85"/>
  <c r="O85"/>
  <c r="P85"/>
  <c r="Q85"/>
  <c r="R85"/>
  <c r="F86"/>
  <c r="G86"/>
  <c r="H86"/>
  <c r="I86"/>
  <c r="J86"/>
  <c r="M86"/>
  <c r="N86"/>
  <c r="O86"/>
  <c r="P86"/>
  <c r="Q86"/>
  <c r="R86"/>
  <c r="F87"/>
  <c r="G87"/>
  <c r="H87"/>
  <c r="I87"/>
  <c r="J87"/>
  <c r="M87"/>
  <c r="N87"/>
  <c r="O87"/>
  <c r="P87"/>
  <c r="Q87"/>
  <c r="R87"/>
  <c r="F88"/>
  <c r="G88"/>
  <c r="H88"/>
  <c r="I88"/>
  <c r="J88"/>
  <c r="M88"/>
  <c r="N88"/>
  <c r="O88"/>
  <c r="P88"/>
  <c r="Q88"/>
  <c r="R88"/>
  <c r="F89"/>
  <c r="G89"/>
  <c r="H89"/>
  <c r="I89"/>
  <c r="J89"/>
  <c r="M89"/>
  <c r="N89"/>
  <c r="O89"/>
  <c r="P89"/>
  <c r="Q89"/>
  <c r="R89"/>
  <c r="F90"/>
  <c r="G90"/>
  <c r="H90"/>
  <c r="I90"/>
  <c r="J90"/>
  <c r="M90"/>
  <c r="N90"/>
  <c r="O90"/>
  <c r="P90"/>
  <c r="Q90"/>
  <c r="R90"/>
  <c r="F91"/>
  <c r="G91"/>
  <c r="H91"/>
  <c r="I91"/>
  <c r="J91"/>
  <c r="M91"/>
  <c r="N91"/>
  <c r="O91"/>
  <c r="P91"/>
  <c r="Q91"/>
  <c r="R91"/>
  <c r="F92"/>
  <c r="G92"/>
  <c r="H92"/>
  <c r="I92"/>
  <c r="J92"/>
  <c r="M92"/>
  <c r="N92"/>
  <c r="O92"/>
  <c r="P92"/>
  <c r="Q92"/>
  <c r="R92"/>
  <c r="F93"/>
  <c r="G93"/>
  <c r="H93"/>
  <c r="I93"/>
  <c r="J93"/>
  <c r="M93"/>
  <c r="N93"/>
  <c r="O93"/>
  <c r="P93"/>
  <c r="Q93"/>
  <c r="R93"/>
  <c r="F94"/>
  <c r="G94"/>
  <c r="H94"/>
  <c r="I94"/>
  <c r="J94"/>
  <c r="M94"/>
  <c r="N94"/>
  <c r="O94"/>
  <c r="P94"/>
  <c r="Q94"/>
  <c r="R94"/>
  <c r="F95"/>
  <c r="G95"/>
  <c r="H95"/>
  <c r="I95"/>
  <c r="J95"/>
  <c r="M95"/>
  <c r="N95"/>
  <c r="O95"/>
  <c r="P95"/>
  <c r="Q95"/>
  <c r="R95"/>
  <c r="F96"/>
  <c r="G96"/>
  <c r="H96"/>
  <c r="I96"/>
  <c r="J96"/>
  <c r="M96"/>
  <c r="N96"/>
  <c r="O96"/>
  <c r="P96"/>
  <c r="Q96"/>
  <c r="R96"/>
  <c r="F97"/>
  <c r="G97"/>
  <c r="H97"/>
  <c r="I97"/>
  <c r="J97"/>
  <c r="M97"/>
  <c r="N97"/>
  <c r="O97"/>
  <c r="P97"/>
  <c r="Q97"/>
  <c r="R97"/>
  <c r="F98"/>
  <c r="G98"/>
  <c r="H98"/>
  <c r="I98"/>
  <c r="J98"/>
  <c r="M98"/>
  <c r="N98"/>
  <c r="O98"/>
  <c r="P98"/>
  <c r="Q98"/>
  <c r="R98"/>
  <c r="F99"/>
  <c r="G99"/>
  <c r="H99"/>
  <c r="I99"/>
  <c r="J99"/>
  <c r="M99"/>
  <c r="N99"/>
  <c r="O99"/>
  <c r="P99"/>
  <c r="Q99"/>
  <c r="R99"/>
  <c r="F100"/>
  <c r="G100"/>
  <c r="H100"/>
  <c r="I100"/>
  <c r="J100"/>
  <c r="M100"/>
  <c r="N100"/>
  <c r="O100"/>
  <c r="P100"/>
  <c r="Q100"/>
  <c r="R100"/>
  <c r="F101"/>
  <c r="G101"/>
  <c r="H101"/>
  <c r="I101"/>
  <c r="J101"/>
  <c r="M101"/>
  <c r="N101"/>
  <c r="O101"/>
  <c r="P101"/>
  <c r="Q101"/>
  <c r="R101"/>
  <c r="F102"/>
  <c r="G102"/>
  <c r="H102"/>
  <c r="I102"/>
  <c r="J102"/>
  <c r="M102"/>
  <c r="N102"/>
  <c r="O102"/>
  <c r="P102"/>
  <c r="Q102"/>
  <c r="R102"/>
  <c r="F103"/>
  <c r="G103"/>
  <c r="H103"/>
  <c r="I103"/>
  <c r="J103"/>
  <c r="M103"/>
  <c r="N103"/>
  <c r="O103"/>
  <c r="P103"/>
  <c r="Q103"/>
  <c r="R103"/>
  <c r="F104"/>
  <c r="G104"/>
  <c r="H104"/>
  <c r="I104"/>
  <c r="J104"/>
  <c r="M104"/>
  <c r="N104"/>
  <c r="O104"/>
  <c r="P104"/>
  <c r="Q104"/>
  <c r="R104"/>
  <c r="F105"/>
  <c r="G105"/>
  <c r="H105"/>
  <c r="I105"/>
  <c r="J105"/>
  <c r="M105"/>
  <c r="N105"/>
  <c r="O105"/>
  <c r="P105"/>
  <c r="Q105"/>
  <c r="R105"/>
  <c r="F106"/>
  <c r="G106"/>
  <c r="H106"/>
  <c r="I106"/>
  <c r="J106"/>
  <c r="M106"/>
  <c r="N106"/>
  <c r="O106"/>
  <c r="P106"/>
  <c r="Q106"/>
  <c r="R106"/>
  <c r="F107"/>
  <c r="G107"/>
  <c r="H107"/>
  <c r="I107"/>
  <c r="J107"/>
  <c r="M107"/>
  <c r="N107"/>
  <c r="O107"/>
  <c r="P107"/>
  <c r="Q107"/>
  <c r="R107"/>
  <c r="F108"/>
  <c r="G108"/>
  <c r="H108"/>
  <c r="I108"/>
  <c r="J108"/>
  <c r="M108"/>
  <c r="N108"/>
  <c r="O108"/>
  <c r="P108"/>
  <c r="Q108"/>
  <c r="R108"/>
  <c r="F109"/>
  <c r="G109"/>
  <c r="H109"/>
  <c r="I109"/>
  <c r="J109"/>
  <c r="M109"/>
  <c r="N109"/>
  <c r="O109"/>
  <c r="P109"/>
  <c r="Q109"/>
  <c r="R109"/>
  <c r="F110"/>
  <c r="G110"/>
  <c r="H110"/>
  <c r="I110"/>
  <c r="J110"/>
  <c r="M110"/>
  <c r="N110"/>
  <c r="O110"/>
  <c r="P110"/>
  <c r="Q110"/>
  <c r="R110"/>
  <c r="F111"/>
  <c r="G111"/>
  <c r="H111"/>
  <c r="I111"/>
  <c r="J111"/>
  <c r="M111"/>
  <c r="N111"/>
  <c r="O111"/>
  <c r="P111"/>
  <c r="Q111"/>
  <c r="R111"/>
  <c r="F112"/>
  <c r="G112"/>
  <c r="H112"/>
  <c r="I112"/>
  <c r="J112"/>
  <c r="M112"/>
  <c r="N112"/>
  <c r="O112"/>
  <c r="P112"/>
  <c r="Q112"/>
  <c r="R112"/>
  <c r="F113"/>
  <c r="G113"/>
  <c r="H113"/>
  <c r="I113"/>
  <c r="J113"/>
  <c r="M113"/>
  <c r="N113"/>
  <c r="O113"/>
  <c r="P113"/>
  <c r="Q113"/>
  <c r="R113"/>
  <c r="F114"/>
  <c r="G114"/>
  <c r="H114"/>
  <c r="I114"/>
  <c r="J114"/>
  <c r="M114"/>
  <c r="N114"/>
  <c r="O114"/>
  <c r="P114"/>
  <c r="Q114"/>
  <c r="R114"/>
  <c r="F115"/>
  <c r="G115"/>
  <c r="H115"/>
  <c r="I115"/>
  <c r="J115"/>
  <c r="M115"/>
  <c r="N115"/>
  <c r="O115"/>
  <c r="P115"/>
  <c r="Q115"/>
  <c r="R115"/>
  <c r="F116"/>
  <c r="G116"/>
  <c r="H116"/>
  <c r="I116"/>
  <c r="J116"/>
  <c r="M116"/>
  <c r="N116"/>
  <c r="O116"/>
  <c r="P116"/>
  <c r="Q116"/>
  <c r="R116"/>
  <c r="F117"/>
  <c r="G117"/>
  <c r="H117"/>
  <c r="I117"/>
  <c r="J117"/>
  <c r="M117"/>
  <c r="N117"/>
  <c r="O117"/>
  <c r="P117"/>
  <c r="Q117"/>
  <c r="R117"/>
  <c r="F118"/>
  <c r="G118"/>
  <c r="H118"/>
  <c r="I118"/>
  <c r="J118"/>
  <c r="M118"/>
  <c r="N118"/>
  <c r="O118"/>
  <c r="P118"/>
  <c r="Q118"/>
  <c r="R118"/>
  <c r="F119"/>
  <c r="G119"/>
  <c r="H119"/>
  <c r="I119"/>
  <c r="J119"/>
  <c r="M119"/>
  <c r="N119"/>
  <c r="O119"/>
  <c r="P119"/>
  <c r="Q119"/>
  <c r="R119"/>
  <c r="F120"/>
  <c r="G120"/>
  <c r="H120"/>
  <c r="I120"/>
  <c r="J120"/>
  <c r="M120"/>
  <c r="N120"/>
  <c r="O120"/>
  <c r="P120"/>
  <c r="Q120"/>
  <c r="R120"/>
  <c r="F121"/>
  <c r="G121"/>
  <c r="H121"/>
  <c r="I121"/>
  <c r="J121"/>
  <c r="M121"/>
  <c r="N121"/>
  <c r="O121"/>
  <c r="P121"/>
  <c r="Q121"/>
  <c r="R121"/>
  <c r="F122"/>
  <c r="G122"/>
  <c r="H122"/>
  <c r="I122"/>
  <c r="J122"/>
  <c r="M122"/>
  <c r="N122"/>
  <c r="O122"/>
  <c r="P122"/>
  <c r="Q122"/>
  <c r="R122"/>
  <c r="F123"/>
  <c r="G123"/>
  <c r="H123"/>
  <c r="I123"/>
  <c r="J123"/>
  <c r="M123"/>
  <c r="N123"/>
  <c r="O123"/>
  <c r="P123"/>
  <c r="Q123"/>
  <c r="R123"/>
  <c r="F124"/>
  <c r="G124"/>
  <c r="H124"/>
  <c r="I124"/>
  <c r="J124"/>
  <c r="M124"/>
  <c r="N124"/>
  <c r="O124"/>
  <c r="P124"/>
  <c r="Q124"/>
  <c r="R124"/>
  <c r="F125"/>
  <c r="G125"/>
  <c r="H125"/>
  <c r="I125"/>
  <c r="J125"/>
  <c r="M125"/>
  <c r="N125"/>
  <c r="O125"/>
  <c r="P125"/>
  <c r="Q125"/>
  <c r="R125"/>
  <c r="F126"/>
  <c r="G126"/>
  <c r="H126"/>
  <c r="I126"/>
  <c r="J126"/>
  <c r="M126"/>
  <c r="N126"/>
  <c r="O126"/>
  <c r="P126"/>
  <c r="Q126"/>
  <c r="R126"/>
  <c r="F127"/>
  <c r="G127"/>
  <c r="H127"/>
  <c r="I127"/>
  <c r="J127"/>
  <c r="M127"/>
  <c r="N127"/>
  <c r="O127"/>
  <c r="P127"/>
  <c r="Q127"/>
  <c r="R127"/>
  <c r="F128"/>
  <c r="G128"/>
  <c r="H128"/>
  <c r="I128"/>
  <c r="J128"/>
  <c r="M128"/>
  <c r="N128"/>
  <c r="O128"/>
  <c r="P128"/>
  <c r="Q128"/>
  <c r="R128"/>
  <c r="F129"/>
  <c r="G129"/>
  <c r="H129"/>
  <c r="I129"/>
  <c r="J129"/>
  <c r="M129"/>
  <c r="N129"/>
  <c r="O129"/>
  <c r="P129"/>
  <c r="Q129"/>
  <c r="R129"/>
  <c r="F130"/>
  <c r="G130"/>
  <c r="H130"/>
  <c r="I130"/>
  <c r="J130"/>
  <c r="M130"/>
  <c r="N130"/>
  <c r="O130"/>
  <c r="P130"/>
  <c r="Q130"/>
  <c r="R130"/>
  <c r="F131"/>
  <c r="G131"/>
  <c r="H131"/>
  <c r="I131"/>
  <c r="J131"/>
  <c r="M131"/>
  <c r="N131"/>
  <c r="O131"/>
  <c r="P131"/>
  <c r="Q131"/>
  <c r="R131"/>
  <c r="F132"/>
  <c r="G132"/>
  <c r="H132"/>
  <c r="I132"/>
  <c r="J132"/>
  <c r="M132"/>
  <c r="N132"/>
  <c r="O132"/>
  <c r="P132"/>
  <c r="Q132"/>
  <c r="R132"/>
  <c r="F133"/>
  <c r="G133"/>
  <c r="H133"/>
  <c r="I133"/>
  <c r="J133"/>
  <c r="M133"/>
  <c r="N133"/>
  <c r="O133"/>
  <c r="P133"/>
  <c r="Q133"/>
  <c r="R133"/>
  <c r="F134"/>
  <c r="G134"/>
  <c r="H134"/>
  <c r="I134"/>
  <c r="J134"/>
  <c r="M134"/>
  <c r="N134"/>
  <c r="O134"/>
  <c r="P134"/>
  <c r="Q134"/>
  <c r="R134"/>
  <c r="F135"/>
  <c r="G135"/>
  <c r="H135"/>
  <c r="I135"/>
  <c r="J135"/>
  <c r="M135"/>
  <c r="N135"/>
  <c r="O135"/>
  <c r="P135"/>
  <c r="Q135"/>
  <c r="R135"/>
  <c r="F136"/>
  <c r="G136"/>
  <c r="H136"/>
  <c r="I136"/>
  <c r="J136"/>
  <c r="M136"/>
  <c r="N136"/>
  <c r="O136"/>
  <c r="P136"/>
  <c r="Q136"/>
  <c r="R136"/>
  <c r="F137"/>
  <c r="G137"/>
  <c r="H137"/>
  <c r="I137"/>
  <c r="J137"/>
  <c r="M137"/>
  <c r="N137"/>
  <c r="O137"/>
  <c r="P137"/>
  <c r="Q137"/>
  <c r="R137"/>
  <c r="F138"/>
  <c r="G138"/>
  <c r="H138"/>
  <c r="I138"/>
  <c r="J138"/>
  <c r="M138"/>
  <c r="N138"/>
  <c r="O138"/>
  <c r="P138"/>
  <c r="Q138"/>
  <c r="R138"/>
  <c r="F139"/>
  <c r="G139"/>
  <c r="H139"/>
  <c r="I139"/>
  <c r="J139"/>
  <c r="M139"/>
  <c r="N139"/>
  <c r="O139"/>
  <c r="P139"/>
  <c r="Q139"/>
  <c r="R139"/>
  <c r="F140"/>
  <c r="G140"/>
  <c r="H140"/>
  <c r="I140"/>
  <c r="J140"/>
  <c r="M140"/>
  <c r="N140"/>
  <c r="O140"/>
  <c r="P140"/>
  <c r="Q140"/>
  <c r="R140"/>
  <c r="F141"/>
  <c r="G141"/>
  <c r="H141"/>
  <c r="I141"/>
  <c r="J141"/>
  <c r="M141"/>
  <c r="N141"/>
  <c r="O141"/>
  <c r="P141"/>
  <c r="Q141"/>
  <c r="R141"/>
  <c r="F142"/>
  <c r="G142"/>
  <c r="H142"/>
  <c r="I142"/>
  <c r="J142"/>
  <c r="M142"/>
  <c r="N142"/>
  <c r="O142"/>
  <c r="P142"/>
  <c r="Q142"/>
  <c r="R142"/>
  <c r="F143"/>
  <c r="G143"/>
  <c r="H143"/>
  <c r="I143"/>
  <c r="J143"/>
  <c r="M143"/>
  <c r="N143"/>
  <c r="O143"/>
  <c r="P143"/>
  <c r="Q143"/>
  <c r="R143"/>
  <c r="F144"/>
  <c r="G144"/>
  <c r="H144"/>
  <c r="I144"/>
  <c r="J144"/>
  <c r="M144"/>
  <c r="N144"/>
  <c r="O144"/>
  <c r="P144"/>
  <c r="Q144"/>
  <c r="R144"/>
  <c r="F145"/>
  <c r="G145"/>
  <c r="H145"/>
  <c r="I145"/>
  <c r="J145"/>
  <c r="M145"/>
  <c r="N145"/>
  <c r="O145"/>
  <c r="P145"/>
  <c r="Q145"/>
  <c r="R145"/>
  <c r="F146"/>
  <c r="G146"/>
  <c r="H146"/>
  <c r="I146"/>
  <c r="J146"/>
  <c r="M146"/>
  <c r="N146"/>
  <c r="O146"/>
  <c r="P146"/>
  <c r="Q146"/>
  <c r="R146"/>
  <c r="F147"/>
  <c r="G147"/>
  <c r="H147"/>
  <c r="I147"/>
  <c r="J147"/>
  <c r="M147"/>
  <c r="N147"/>
  <c r="O147"/>
  <c r="P147"/>
  <c r="Q147"/>
  <c r="R147"/>
  <c r="F148"/>
  <c r="G148"/>
  <c r="H148"/>
  <c r="I148"/>
  <c r="J148"/>
  <c r="M148"/>
  <c r="N148"/>
  <c r="O148"/>
  <c r="P148"/>
  <c r="Q148"/>
  <c r="R148"/>
  <c r="F149"/>
  <c r="G149"/>
  <c r="H149"/>
  <c r="I149"/>
  <c r="J149"/>
  <c r="M149"/>
  <c r="N149"/>
  <c r="O149"/>
  <c r="P149"/>
  <c r="Q149"/>
  <c r="R149"/>
  <c r="F150"/>
  <c r="G150"/>
  <c r="H150"/>
  <c r="I150"/>
  <c r="J150"/>
  <c r="M150"/>
  <c r="N150"/>
  <c r="O150"/>
  <c r="P150"/>
  <c r="Q150"/>
  <c r="R150"/>
  <c r="F151"/>
  <c r="G151"/>
  <c r="H151"/>
  <c r="I151"/>
  <c r="J151"/>
  <c r="M151"/>
  <c r="N151"/>
  <c r="O151"/>
  <c r="P151"/>
  <c r="Q151"/>
  <c r="R151"/>
  <c r="F152"/>
  <c r="G152"/>
  <c r="H152"/>
  <c r="I152"/>
  <c r="J152"/>
  <c r="M152"/>
  <c r="N152"/>
  <c r="O152"/>
  <c r="P152"/>
  <c r="Q152"/>
  <c r="R152"/>
  <c r="F153"/>
  <c r="G153"/>
  <c r="H153"/>
  <c r="I153"/>
  <c r="J153"/>
  <c r="M153"/>
  <c r="N153"/>
  <c r="O153"/>
  <c r="P153"/>
  <c r="Q153"/>
  <c r="R153"/>
  <c r="F154"/>
  <c r="G154"/>
  <c r="H154"/>
  <c r="I154"/>
  <c r="J154"/>
  <c r="M154"/>
  <c r="N154"/>
  <c r="O154"/>
  <c r="P154"/>
  <c r="Q154"/>
  <c r="R154"/>
  <c r="F155"/>
  <c r="G155"/>
  <c r="H155"/>
  <c r="I155"/>
  <c r="J155"/>
  <c r="M155"/>
  <c r="N155"/>
  <c r="O155"/>
  <c r="P155"/>
  <c r="Q155"/>
  <c r="R155"/>
  <c r="F156"/>
  <c r="G156"/>
  <c r="H156"/>
  <c r="I156"/>
  <c r="J156"/>
  <c r="M156"/>
  <c r="N156"/>
  <c r="O156"/>
  <c r="P156"/>
  <c r="Q156"/>
  <c r="R156"/>
  <c r="F157"/>
  <c r="G157"/>
  <c r="H157"/>
  <c r="I157"/>
  <c r="J157"/>
  <c r="M157"/>
  <c r="N157"/>
  <c r="O157"/>
  <c r="P157"/>
  <c r="Q157"/>
  <c r="R157"/>
  <c r="F158"/>
  <c r="G158"/>
  <c r="H158"/>
  <c r="I158"/>
  <c r="J158"/>
  <c r="M158"/>
  <c r="N158"/>
  <c r="O158"/>
  <c r="P158"/>
  <c r="Q158"/>
  <c r="R158"/>
  <c r="F159"/>
  <c r="G159"/>
  <c r="H159"/>
  <c r="I159"/>
  <c r="J159"/>
  <c r="M159"/>
  <c r="N159"/>
  <c r="O159"/>
  <c r="P159"/>
  <c r="Q159"/>
  <c r="R159"/>
  <c r="F160"/>
  <c r="G160"/>
  <c r="H160"/>
  <c r="I160"/>
  <c r="J160"/>
  <c r="M160"/>
  <c r="N160"/>
  <c r="O160"/>
  <c r="P160"/>
  <c r="Q160"/>
  <c r="R160"/>
  <c r="F161"/>
  <c r="G161"/>
  <c r="H161"/>
  <c r="I161"/>
  <c r="J161"/>
  <c r="M161"/>
  <c r="N161"/>
  <c r="O161"/>
  <c r="P161"/>
  <c r="Q161"/>
  <c r="R161"/>
  <c r="F162"/>
  <c r="G162"/>
  <c r="H162"/>
  <c r="I162"/>
  <c r="J162"/>
  <c r="M162"/>
  <c r="N162"/>
  <c r="O162"/>
  <c r="P162"/>
  <c r="Q162"/>
  <c r="R162"/>
  <c r="F163"/>
  <c r="G163"/>
  <c r="H163"/>
  <c r="I163"/>
  <c r="J163"/>
  <c r="M163"/>
  <c r="N163"/>
  <c r="O163"/>
  <c r="P163"/>
  <c r="Q163"/>
  <c r="R163"/>
  <c r="F164"/>
  <c r="G164"/>
  <c r="H164"/>
  <c r="I164"/>
  <c r="J164"/>
  <c r="M164"/>
  <c r="N164"/>
  <c r="O164"/>
  <c r="P164"/>
  <c r="Q164"/>
  <c r="R164"/>
  <c r="F165"/>
  <c r="G165"/>
  <c r="H165"/>
  <c r="I165"/>
  <c r="J165"/>
  <c r="M165"/>
  <c r="N165"/>
  <c r="O165"/>
  <c r="P165"/>
  <c r="Q165"/>
  <c r="R165"/>
  <c r="F166"/>
  <c r="G166"/>
  <c r="H166"/>
  <c r="I166"/>
  <c r="J166"/>
  <c r="M166"/>
  <c r="N166"/>
  <c r="O166"/>
  <c r="P166"/>
  <c r="Q166"/>
  <c r="R166"/>
  <c r="F167"/>
  <c r="G167"/>
  <c r="H167"/>
  <c r="I167"/>
  <c r="J167"/>
  <c r="M167"/>
  <c r="N167"/>
  <c r="O167"/>
  <c r="P167"/>
  <c r="Q167"/>
  <c r="R167"/>
  <c r="F168"/>
  <c r="G168"/>
  <c r="H168"/>
  <c r="I168"/>
  <c r="J168"/>
  <c r="M168"/>
  <c r="N168"/>
  <c r="O168"/>
  <c r="P168"/>
  <c r="Q168"/>
  <c r="R168"/>
  <c r="F169"/>
  <c r="G169"/>
  <c r="H169"/>
  <c r="I169"/>
  <c r="J169"/>
  <c r="M169"/>
  <c r="N169"/>
  <c r="O169"/>
  <c r="P169"/>
  <c r="Q169"/>
  <c r="R169"/>
  <c r="F170"/>
  <c r="G170"/>
  <c r="H170"/>
  <c r="I170"/>
  <c r="J170"/>
  <c r="M170"/>
  <c r="N170"/>
  <c r="O170"/>
  <c r="P170"/>
  <c r="Q170"/>
  <c r="R170"/>
  <c r="F171"/>
  <c r="G171"/>
  <c r="H171"/>
  <c r="I171"/>
  <c r="J171"/>
  <c r="M171"/>
  <c r="N171"/>
  <c r="O171"/>
  <c r="P171"/>
  <c r="Q171"/>
  <c r="R171"/>
  <c r="F172"/>
  <c r="G172"/>
  <c r="H172"/>
  <c r="I172"/>
  <c r="J172"/>
  <c r="M172"/>
  <c r="N172"/>
  <c r="O172"/>
  <c r="P172"/>
  <c r="Q172"/>
  <c r="R172"/>
  <c r="F173"/>
  <c r="G173"/>
  <c r="H173"/>
  <c r="I173"/>
  <c r="J173"/>
  <c r="M173"/>
  <c r="N173"/>
  <c r="O173"/>
  <c r="P173"/>
  <c r="Q173"/>
  <c r="R173"/>
  <c r="F174"/>
  <c r="G174"/>
  <c r="H174"/>
  <c r="I174"/>
  <c r="J174"/>
  <c r="M174"/>
  <c r="N174"/>
  <c r="O174"/>
  <c r="P174"/>
  <c r="Q174"/>
  <c r="R174"/>
  <c r="F175"/>
  <c r="G175"/>
  <c r="H175"/>
  <c r="I175"/>
  <c r="J175"/>
  <c r="M175"/>
  <c r="N175"/>
  <c r="O175"/>
  <c r="P175"/>
  <c r="Q175"/>
  <c r="R175"/>
  <c r="F176"/>
  <c r="G176"/>
  <c r="H176"/>
  <c r="I176"/>
  <c r="J176"/>
  <c r="M176"/>
  <c r="N176"/>
  <c r="O176"/>
  <c r="P176"/>
  <c r="Q176"/>
  <c r="R176"/>
  <c r="F177"/>
  <c r="G177"/>
  <c r="H177"/>
  <c r="I177"/>
  <c r="J177"/>
  <c r="M177"/>
  <c r="N177"/>
  <c r="O177"/>
  <c r="P177"/>
  <c r="Q177"/>
  <c r="R177"/>
  <c r="F178"/>
  <c r="G178"/>
  <c r="H178"/>
  <c r="I178"/>
  <c r="J178"/>
  <c r="M178"/>
  <c r="N178"/>
  <c r="O178"/>
  <c r="P178"/>
  <c r="Q178"/>
  <c r="R178"/>
  <c r="F179"/>
  <c r="G179"/>
  <c r="H179"/>
  <c r="I179"/>
  <c r="J179"/>
  <c r="M179"/>
  <c r="N179"/>
  <c r="O179"/>
  <c r="P179"/>
  <c r="Q179"/>
  <c r="R179"/>
  <c r="F180"/>
  <c r="G180"/>
  <c r="H180"/>
  <c r="I180"/>
  <c r="J180"/>
  <c r="M180"/>
  <c r="N180"/>
  <c r="O180"/>
  <c r="P180"/>
  <c r="Q180"/>
  <c r="R180"/>
  <c r="F181"/>
  <c r="G181"/>
  <c r="H181"/>
  <c r="I181"/>
  <c r="J181"/>
  <c r="M181"/>
  <c r="N181"/>
  <c r="O181"/>
  <c r="P181"/>
  <c r="Q181"/>
  <c r="R181"/>
  <c r="F182"/>
  <c r="G182"/>
  <c r="H182"/>
  <c r="I182"/>
  <c r="J182"/>
  <c r="M182"/>
  <c r="N182"/>
  <c r="O182"/>
  <c r="P182"/>
  <c r="Q182"/>
  <c r="R182"/>
  <c r="F183"/>
  <c r="G183"/>
  <c r="H183"/>
  <c r="I183"/>
  <c r="J183"/>
  <c r="M183"/>
  <c r="N183"/>
  <c r="O183"/>
  <c r="P183"/>
  <c r="Q183"/>
  <c r="R183"/>
  <c r="F184"/>
  <c r="G184"/>
  <c r="H184"/>
  <c r="I184"/>
  <c r="J184"/>
  <c r="M184"/>
  <c r="N184"/>
  <c r="O184"/>
  <c r="P184"/>
  <c r="Q184"/>
  <c r="R184"/>
  <c r="F185"/>
  <c r="G185"/>
  <c r="H185"/>
  <c r="I185"/>
  <c r="J185"/>
  <c r="M185"/>
  <c r="N185"/>
  <c r="O185"/>
  <c r="P185"/>
  <c r="Q185"/>
  <c r="R185"/>
  <c r="F186"/>
  <c r="G186"/>
  <c r="H186"/>
  <c r="I186"/>
  <c r="J186"/>
  <c r="M186"/>
  <c r="N186"/>
  <c r="O186"/>
  <c r="P186"/>
  <c r="Q186"/>
  <c r="R186"/>
  <c r="F187"/>
  <c r="G187"/>
  <c r="H187"/>
  <c r="I187"/>
  <c r="J187"/>
  <c r="M187"/>
  <c r="N187"/>
  <c r="O187"/>
  <c r="P187"/>
  <c r="Q187"/>
  <c r="R187"/>
  <c r="F188"/>
  <c r="G188"/>
  <c r="H188"/>
  <c r="I188"/>
  <c r="J188"/>
  <c r="M188"/>
  <c r="N188"/>
  <c r="O188"/>
  <c r="P188"/>
  <c r="Q188"/>
  <c r="R188"/>
  <c r="F189"/>
  <c r="G189"/>
  <c r="H189"/>
  <c r="I189"/>
  <c r="J189"/>
  <c r="M189"/>
  <c r="N189"/>
  <c r="O189"/>
  <c r="P189"/>
  <c r="Q189"/>
  <c r="R189"/>
  <c r="F190"/>
  <c r="G190"/>
  <c r="H190"/>
  <c r="I190"/>
  <c r="J190"/>
  <c r="M190"/>
  <c r="N190"/>
  <c r="O190"/>
  <c r="P190"/>
  <c r="Q190"/>
  <c r="R190"/>
  <c r="F191"/>
  <c r="G191"/>
  <c r="H191"/>
  <c r="I191"/>
  <c r="J191"/>
  <c r="M191"/>
  <c r="N191"/>
  <c r="O191"/>
  <c r="P191"/>
  <c r="Q191"/>
  <c r="R191"/>
  <c r="F192"/>
  <c r="G192"/>
  <c r="H192"/>
  <c r="I192"/>
  <c r="J192"/>
  <c r="M192"/>
  <c r="N192"/>
  <c r="O192"/>
  <c r="P192"/>
  <c r="Q192"/>
  <c r="R192"/>
  <c r="F193"/>
  <c r="G193"/>
  <c r="H193"/>
  <c r="I193"/>
  <c r="J193"/>
  <c r="M193"/>
  <c r="N193"/>
  <c r="O193"/>
  <c r="P193"/>
  <c r="Q193"/>
  <c r="R193"/>
  <c r="F194"/>
  <c r="G194"/>
  <c r="H194"/>
  <c r="I194"/>
  <c r="J194"/>
  <c r="M194"/>
  <c r="N194"/>
  <c r="O194"/>
  <c r="P194"/>
  <c r="Q194"/>
  <c r="R194"/>
  <c r="F195"/>
  <c r="G195"/>
  <c r="H195"/>
  <c r="I195"/>
  <c r="J195"/>
  <c r="M195"/>
  <c r="N195"/>
  <c r="O195"/>
  <c r="P195"/>
  <c r="Q195"/>
  <c r="R195"/>
  <c r="F196"/>
  <c r="G196"/>
  <c r="H196"/>
  <c r="I196"/>
  <c r="J196"/>
  <c r="M196"/>
  <c r="N196"/>
  <c r="O196"/>
  <c r="P196"/>
  <c r="Q196"/>
  <c r="R196"/>
  <c r="F197"/>
  <c r="G197"/>
  <c r="H197"/>
  <c r="I197"/>
  <c r="J197"/>
  <c r="M197"/>
  <c r="N197"/>
  <c r="O197"/>
  <c r="P197"/>
  <c r="Q197"/>
  <c r="R197"/>
  <c r="F198"/>
  <c r="G198"/>
  <c r="H198"/>
  <c r="I198"/>
  <c r="J198"/>
  <c r="M198"/>
  <c r="N198"/>
  <c r="O198"/>
  <c r="P198"/>
  <c r="Q198"/>
  <c r="R198"/>
  <c r="F199"/>
  <c r="G199"/>
  <c r="H199"/>
  <c r="I199"/>
  <c r="J199"/>
  <c r="M199"/>
  <c r="N199"/>
  <c r="O199"/>
  <c r="P199"/>
  <c r="Q199"/>
  <c r="R199"/>
  <c r="F200"/>
  <c r="G200"/>
  <c r="H200"/>
  <c r="I200"/>
  <c r="J200"/>
  <c r="M200"/>
  <c r="N200"/>
  <c r="O200"/>
  <c r="P200"/>
  <c r="Q200"/>
  <c r="R200"/>
  <c r="F201"/>
  <c r="G201"/>
  <c r="H201"/>
  <c r="I201"/>
  <c r="J201"/>
  <c r="M201"/>
  <c r="N201"/>
  <c r="O201"/>
  <c r="P201"/>
  <c r="Q201"/>
  <c r="R201"/>
  <c r="F202"/>
  <c r="G202"/>
  <c r="H202"/>
  <c r="I202"/>
  <c r="J202"/>
  <c r="M202"/>
  <c r="N202"/>
  <c r="O202"/>
  <c r="P202"/>
  <c r="Q202"/>
  <c r="R202"/>
  <c r="F203"/>
  <c r="G203"/>
  <c r="H203"/>
  <c r="I203"/>
  <c r="J203"/>
  <c r="M203"/>
  <c r="N203"/>
  <c r="O203"/>
  <c r="P203"/>
  <c r="Q203"/>
  <c r="R203"/>
  <c r="F204"/>
  <c r="G204"/>
  <c r="H204"/>
  <c r="I204"/>
  <c r="J204"/>
  <c r="M204"/>
  <c r="N204"/>
  <c r="O204"/>
  <c r="P204"/>
  <c r="Q204"/>
  <c r="R204"/>
  <c r="F205"/>
  <c r="G205"/>
  <c r="H205"/>
  <c r="I205"/>
  <c r="J205"/>
  <c r="M205"/>
  <c r="N205"/>
  <c r="O205"/>
  <c r="P205"/>
  <c r="Q205"/>
  <c r="R205"/>
  <c r="F206"/>
  <c r="G206"/>
  <c r="H206"/>
  <c r="I206"/>
  <c r="J206"/>
  <c r="M206"/>
  <c r="N206"/>
  <c r="O206"/>
  <c r="P206"/>
  <c r="Q206"/>
  <c r="R206"/>
  <c r="F207"/>
  <c r="G207"/>
  <c r="H207"/>
  <c r="I207"/>
  <c r="J207"/>
  <c r="M207"/>
  <c r="N207"/>
  <c r="O207"/>
  <c r="P207"/>
  <c r="Q207"/>
  <c r="R207"/>
  <c r="F208"/>
  <c r="G208"/>
  <c r="H208"/>
  <c r="I208"/>
  <c r="J208"/>
  <c r="M208"/>
  <c r="N208"/>
  <c r="O208"/>
  <c r="P208"/>
  <c r="Q208"/>
  <c r="R208"/>
  <c r="F209"/>
  <c r="G209"/>
  <c r="H209"/>
  <c r="I209"/>
  <c r="J209"/>
  <c r="M209"/>
  <c r="N209"/>
  <c r="O209"/>
  <c r="P209"/>
  <c r="Q209"/>
  <c r="R209"/>
  <c r="F210"/>
  <c r="G210"/>
  <c r="H210"/>
  <c r="I210"/>
  <c r="J210"/>
  <c r="M210"/>
  <c r="N210"/>
  <c r="O210"/>
  <c r="P210"/>
  <c r="Q210"/>
  <c r="R210"/>
  <c r="F211"/>
  <c r="G211"/>
  <c r="H211"/>
  <c r="I211"/>
  <c r="J211"/>
  <c r="M211"/>
  <c r="N211"/>
  <c r="O211"/>
  <c r="P211"/>
  <c r="Q211"/>
  <c r="R211"/>
  <c r="F212"/>
  <c r="G212"/>
  <c r="H212"/>
  <c r="I212"/>
  <c r="J212"/>
  <c r="M212"/>
  <c r="N212"/>
  <c r="O212"/>
  <c r="P212"/>
  <c r="Q212"/>
  <c r="R212"/>
  <c r="F213"/>
  <c r="G213"/>
  <c r="H213"/>
  <c r="I213"/>
  <c r="J213"/>
  <c r="M213"/>
  <c r="N213"/>
  <c r="O213"/>
  <c r="P213"/>
  <c r="Q213"/>
  <c r="R213"/>
  <c r="F214"/>
  <c r="G214"/>
  <c r="H214"/>
  <c r="I214"/>
  <c r="J214"/>
  <c r="M214"/>
  <c r="N214"/>
  <c r="O214"/>
  <c r="P214"/>
  <c r="Q214"/>
  <c r="R214"/>
  <c r="F215"/>
  <c r="G215"/>
  <c r="H215"/>
  <c r="I215"/>
  <c r="J215"/>
  <c r="M215"/>
  <c r="N215"/>
  <c r="O215"/>
  <c r="P215"/>
  <c r="Q215"/>
  <c r="R215"/>
  <c r="F216"/>
  <c r="G216"/>
  <c r="H216"/>
  <c r="I216"/>
  <c r="J216"/>
  <c r="M216"/>
  <c r="N216"/>
  <c r="O216"/>
  <c r="P216"/>
  <c r="Q216"/>
  <c r="R216"/>
  <c r="F217"/>
  <c r="G217"/>
  <c r="H217"/>
  <c r="I217"/>
  <c r="J217"/>
  <c r="M217"/>
  <c r="N217"/>
  <c r="O217"/>
  <c r="P217"/>
  <c r="Q217"/>
  <c r="R217"/>
  <c r="F218"/>
  <c r="G218"/>
  <c r="H218"/>
  <c r="I218"/>
  <c r="J218"/>
  <c r="M218"/>
  <c r="N218"/>
  <c r="O218"/>
  <c r="P218"/>
  <c r="Q218"/>
  <c r="R218"/>
  <c r="F219"/>
  <c r="G219"/>
  <c r="H219"/>
  <c r="I219"/>
  <c r="J219"/>
  <c r="M219"/>
  <c r="N219"/>
  <c r="O219"/>
  <c r="P219"/>
  <c r="Q219"/>
  <c r="R219"/>
  <c r="F220"/>
  <c r="G220"/>
  <c r="H220"/>
  <c r="I220"/>
  <c r="J220"/>
  <c r="M220"/>
  <c r="N220"/>
  <c r="O220"/>
  <c r="P220"/>
  <c r="Q220"/>
  <c r="R220"/>
  <c r="F221"/>
  <c r="G221"/>
  <c r="H221"/>
  <c r="I221"/>
  <c r="J221"/>
  <c r="M221"/>
  <c r="N221"/>
  <c r="O221"/>
  <c r="P221"/>
  <c r="Q221"/>
  <c r="R221"/>
  <c r="F222"/>
  <c r="G222"/>
  <c r="H222"/>
  <c r="I222"/>
  <c r="J222"/>
  <c r="M222"/>
  <c r="N222"/>
  <c r="O222"/>
  <c r="P222"/>
  <c r="Q222"/>
  <c r="R222"/>
  <c r="F223"/>
  <c r="G223"/>
  <c r="H223"/>
  <c r="I223"/>
  <c r="J223"/>
  <c r="M223"/>
  <c r="N223"/>
  <c r="O223"/>
  <c r="P223"/>
  <c r="Q223"/>
  <c r="R223"/>
  <c r="F224"/>
  <c r="G224"/>
  <c r="H224"/>
  <c r="I224"/>
  <c r="J224"/>
  <c r="M224"/>
  <c r="N224"/>
  <c r="O224"/>
  <c r="P224"/>
  <c r="Q224"/>
  <c r="R224"/>
  <c r="F225"/>
  <c r="G225"/>
  <c r="H225"/>
  <c r="I225"/>
  <c r="J225"/>
  <c r="M225"/>
  <c r="N225"/>
  <c r="O225"/>
  <c r="P225"/>
  <c r="Q225"/>
  <c r="R225"/>
  <c r="F226"/>
  <c r="G226"/>
  <c r="H226"/>
  <c r="I226"/>
  <c r="J226"/>
  <c r="M226"/>
  <c r="N226"/>
  <c r="O226"/>
  <c r="P226"/>
  <c r="Q226"/>
  <c r="R226"/>
  <c r="F227"/>
  <c r="G227"/>
  <c r="H227"/>
  <c r="I227"/>
  <c r="J227"/>
  <c r="M227"/>
  <c r="N227"/>
  <c r="O227"/>
  <c r="P227"/>
  <c r="Q227"/>
  <c r="R227"/>
  <c r="F228"/>
  <c r="G228"/>
  <c r="H228"/>
  <c r="I228"/>
  <c r="J228"/>
  <c r="M228"/>
  <c r="N228"/>
  <c r="O228"/>
  <c r="P228"/>
  <c r="Q228"/>
  <c r="R228"/>
  <c r="F229"/>
  <c r="G229"/>
  <c r="H229"/>
  <c r="I229"/>
  <c r="J229"/>
  <c r="M229"/>
  <c r="N229"/>
  <c r="O229"/>
  <c r="P229"/>
  <c r="Q229"/>
  <c r="R229"/>
  <c r="F230"/>
  <c r="G230"/>
  <c r="H230"/>
  <c r="I230"/>
  <c r="J230"/>
  <c r="M230"/>
  <c r="N230"/>
  <c r="O230"/>
  <c r="P230"/>
  <c r="Q230"/>
  <c r="R230"/>
  <c r="F231"/>
  <c r="G231"/>
  <c r="H231"/>
  <c r="I231"/>
  <c r="J231"/>
  <c r="M231"/>
  <c r="N231"/>
  <c r="O231"/>
  <c r="P231"/>
  <c r="Q231"/>
  <c r="R231"/>
  <c r="F232"/>
  <c r="G232"/>
  <c r="H232"/>
  <c r="I232"/>
  <c r="J232"/>
  <c r="M232"/>
  <c r="N232"/>
  <c r="O232"/>
  <c r="P232"/>
  <c r="Q232"/>
  <c r="R232"/>
  <c r="F233"/>
  <c r="G233"/>
  <c r="H233"/>
  <c r="I233"/>
  <c r="J233"/>
  <c r="M233"/>
  <c r="N233"/>
  <c r="O233"/>
  <c r="P233"/>
  <c r="Q233"/>
  <c r="R233"/>
  <c r="F234"/>
  <c r="G234"/>
  <c r="H234"/>
  <c r="I234"/>
  <c r="J234"/>
  <c r="M234"/>
  <c r="N234"/>
  <c r="O234"/>
  <c r="P234"/>
  <c r="Q234"/>
  <c r="R234"/>
  <c r="F235"/>
  <c r="G235"/>
  <c r="H235"/>
  <c r="I235"/>
  <c r="J235"/>
  <c r="M235"/>
  <c r="N235"/>
  <c r="O235"/>
  <c r="P235"/>
  <c r="Q235"/>
  <c r="R235"/>
  <c r="F236"/>
  <c r="G236"/>
  <c r="H236"/>
  <c r="I236"/>
  <c r="J236"/>
  <c r="M236"/>
  <c r="N236"/>
  <c r="O236"/>
  <c r="P236"/>
  <c r="Q236"/>
  <c r="R236"/>
  <c r="F237"/>
  <c r="G237"/>
  <c r="H237"/>
  <c r="I237"/>
  <c r="J237"/>
  <c r="M237"/>
  <c r="N237"/>
  <c r="O237"/>
  <c r="P237"/>
  <c r="Q237"/>
  <c r="R237"/>
  <c r="F238"/>
  <c r="G238"/>
  <c r="H238"/>
  <c r="I238"/>
  <c r="J238"/>
  <c r="M238"/>
  <c r="N238"/>
  <c r="O238"/>
  <c r="P238"/>
  <c r="Q238"/>
  <c r="R238"/>
  <c r="F239"/>
  <c r="G239"/>
  <c r="H239"/>
  <c r="I239"/>
  <c r="J239"/>
  <c r="M239"/>
  <c r="N239"/>
  <c r="O239"/>
  <c r="P239"/>
  <c r="Q239"/>
  <c r="R239"/>
  <c r="F240"/>
  <c r="G240"/>
  <c r="H240"/>
  <c r="I240"/>
  <c r="J240"/>
  <c r="M240"/>
  <c r="N240"/>
  <c r="O240"/>
  <c r="P240"/>
  <c r="Q240"/>
  <c r="R240"/>
  <c r="F241"/>
  <c r="G241"/>
  <c r="H241"/>
  <c r="I241"/>
  <c r="J241"/>
  <c r="M241"/>
  <c r="N241"/>
  <c r="O241"/>
  <c r="P241"/>
  <c r="Q241"/>
  <c r="R241"/>
  <c r="F242"/>
  <c r="G242"/>
  <c r="H242"/>
  <c r="I242"/>
  <c r="J242"/>
  <c r="M242"/>
  <c r="N242"/>
  <c r="O242"/>
  <c r="P242"/>
  <c r="Q242"/>
  <c r="R242"/>
  <c r="F243"/>
  <c r="G243"/>
  <c r="H243"/>
  <c r="I243"/>
  <c r="J243"/>
  <c r="M243"/>
  <c r="N243"/>
  <c r="O243"/>
  <c r="P243"/>
  <c r="Q243"/>
  <c r="R243"/>
  <c r="F244"/>
  <c r="G244"/>
  <c r="H244"/>
  <c r="I244"/>
  <c r="J244"/>
  <c r="M244"/>
  <c r="N244"/>
  <c r="O244"/>
  <c r="P244"/>
  <c r="Q244"/>
  <c r="R244"/>
  <c r="F245"/>
  <c r="G245"/>
  <c r="H245"/>
  <c r="I245"/>
  <c r="J245"/>
  <c r="M245"/>
  <c r="N245"/>
  <c r="O245"/>
  <c r="P245"/>
  <c r="Q245"/>
  <c r="R245"/>
  <c r="F246"/>
  <c r="G246"/>
  <c r="H246"/>
  <c r="I246"/>
  <c r="J246"/>
  <c r="M246"/>
  <c r="N246"/>
  <c r="O246"/>
  <c r="P246"/>
  <c r="Q246"/>
  <c r="R246"/>
  <c r="F247"/>
  <c r="G247"/>
  <c r="H247"/>
  <c r="I247"/>
  <c r="J247"/>
  <c r="M247"/>
  <c r="N247"/>
  <c r="O247"/>
  <c r="P247"/>
  <c r="Q247"/>
  <c r="R247"/>
  <c r="F248"/>
  <c r="G248"/>
  <c r="H248"/>
  <c r="I248"/>
  <c r="J248"/>
  <c r="M248"/>
  <c r="N248"/>
  <c r="O248"/>
  <c r="P248"/>
  <c r="Q248"/>
  <c r="R248"/>
  <c r="F249"/>
  <c r="G249"/>
  <c r="H249"/>
  <c r="I249"/>
  <c r="J249"/>
  <c r="M249"/>
  <c r="N249"/>
  <c r="O249"/>
  <c r="P249"/>
  <c r="Q249"/>
  <c r="R249"/>
  <c r="F250"/>
  <c r="G250"/>
  <c r="H250"/>
  <c r="I250"/>
  <c r="J250"/>
  <c r="M250"/>
  <c r="N250"/>
  <c r="O250"/>
  <c r="P250"/>
  <c r="Q250"/>
  <c r="R250"/>
  <c r="F251"/>
  <c r="G251"/>
  <c r="H251"/>
  <c r="I251"/>
  <c r="J251"/>
  <c r="M251"/>
  <c r="N251"/>
  <c r="O251"/>
  <c r="P251"/>
  <c r="Q251"/>
  <c r="R251"/>
  <c r="F252"/>
  <c r="G252"/>
  <c r="H252"/>
  <c r="I252"/>
  <c r="J252"/>
  <c r="M252"/>
  <c r="N252"/>
  <c r="O252"/>
  <c r="P252"/>
  <c r="Q252"/>
  <c r="R252"/>
  <c r="F253"/>
  <c r="G253"/>
  <c r="H253"/>
  <c r="I253"/>
  <c r="J253"/>
  <c r="M253"/>
  <c r="N253"/>
  <c r="O253"/>
  <c r="P253"/>
  <c r="Q253"/>
  <c r="R253"/>
  <c r="F254"/>
  <c r="G254"/>
  <c r="H254"/>
  <c r="I254"/>
  <c r="J254"/>
  <c r="M254"/>
  <c r="N254"/>
  <c r="O254"/>
  <c r="P254"/>
  <c r="Q254"/>
  <c r="R254"/>
  <c r="F255"/>
  <c r="G255"/>
  <c r="H255"/>
  <c r="I255"/>
  <c r="J255"/>
  <c r="M255"/>
  <c r="N255"/>
  <c r="O255"/>
  <c r="P255"/>
  <c r="Q255"/>
  <c r="R255"/>
  <c r="F256"/>
  <c r="G256"/>
  <c r="H256"/>
  <c r="I256"/>
  <c r="J256"/>
  <c r="M256"/>
  <c r="N256"/>
  <c r="O256"/>
  <c r="P256"/>
  <c r="Q256"/>
  <c r="R256"/>
  <c r="F257"/>
  <c r="G257"/>
  <c r="H257"/>
  <c r="I257"/>
  <c r="J257"/>
  <c r="M257"/>
  <c r="N257"/>
  <c r="O257"/>
  <c r="P257"/>
  <c r="Q257"/>
  <c r="R257"/>
  <c r="F258"/>
  <c r="G258"/>
  <c r="H258"/>
  <c r="I258"/>
  <c r="J258"/>
  <c r="M258"/>
  <c r="N258"/>
  <c r="O258"/>
  <c r="P258"/>
  <c r="Q258"/>
  <c r="R258"/>
  <c r="F259"/>
  <c r="G259"/>
  <c r="H259"/>
  <c r="I259"/>
  <c r="J259"/>
  <c r="M259"/>
  <c r="N259"/>
  <c r="O259"/>
  <c r="P259"/>
  <c r="Q259"/>
  <c r="R259"/>
  <c r="F260"/>
  <c r="G260"/>
  <c r="H260"/>
  <c r="I260"/>
  <c r="J260"/>
  <c r="M260"/>
  <c r="N260"/>
  <c r="O260"/>
  <c r="P260"/>
  <c r="Q260"/>
  <c r="R260"/>
  <c r="F261"/>
  <c r="G261"/>
  <c r="H261"/>
  <c r="I261"/>
  <c r="J261"/>
  <c r="M261"/>
  <c r="N261"/>
  <c r="O261"/>
  <c r="P261"/>
  <c r="Q261"/>
  <c r="R261"/>
  <c r="F262"/>
  <c r="G262"/>
  <c r="H262"/>
  <c r="I262"/>
  <c r="J262"/>
  <c r="M262"/>
  <c r="N262"/>
  <c r="O262"/>
  <c r="P262"/>
  <c r="Q262"/>
  <c r="R262"/>
  <c r="F263"/>
  <c r="G263"/>
  <c r="H263"/>
  <c r="I263"/>
  <c r="J263"/>
  <c r="M263"/>
  <c r="N263"/>
  <c r="O263"/>
  <c r="P263"/>
  <c r="Q263"/>
  <c r="R263"/>
  <c r="F264"/>
  <c r="G264"/>
  <c r="H264"/>
  <c r="I264"/>
  <c r="J264"/>
  <c r="M264"/>
  <c r="N264"/>
  <c r="O264"/>
  <c r="P264"/>
  <c r="Q264"/>
  <c r="R264"/>
  <c r="F265"/>
  <c r="G265"/>
  <c r="H265"/>
  <c r="I265"/>
  <c r="J265"/>
  <c r="M265"/>
  <c r="N265"/>
  <c r="O265"/>
  <c r="P265"/>
  <c r="Q265"/>
  <c r="R265"/>
  <c r="F266"/>
  <c r="G266"/>
  <c r="H266"/>
  <c r="I266"/>
  <c r="J266"/>
  <c r="M266"/>
  <c r="N266"/>
  <c r="O266"/>
  <c r="P266"/>
  <c r="Q266"/>
  <c r="R266"/>
  <c r="F267"/>
  <c r="G267"/>
  <c r="H267"/>
  <c r="I267"/>
  <c r="J267"/>
  <c r="M267"/>
  <c r="N267"/>
  <c r="O267"/>
  <c r="P267"/>
  <c r="Q267"/>
  <c r="R267"/>
  <c r="F268"/>
  <c r="G268"/>
  <c r="H268"/>
  <c r="I268"/>
  <c r="J268"/>
  <c r="M268"/>
  <c r="N268"/>
  <c r="O268"/>
  <c r="P268"/>
  <c r="Q268"/>
  <c r="R268"/>
  <c r="F269"/>
  <c r="G269"/>
  <c r="H269"/>
  <c r="I269"/>
  <c r="J269"/>
  <c r="M269"/>
  <c r="N269"/>
  <c r="O269"/>
  <c r="P269"/>
  <c r="Q269"/>
  <c r="R269"/>
  <c r="F270"/>
  <c r="G270"/>
  <c r="H270"/>
  <c r="I270"/>
  <c r="J270"/>
  <c r="M270"/>
  <c r="N270"/>
  <c r="O270"/>
  <c r="P270"/>
  <c r="Q270"/>
  <c r="R270"/>
  <c r="F271"/>
  <c r="G271"/>
  <c r="H271"/>
  <c r="I271"/>
  <c r="J271"/>
  <c r="M271"/>
  <c r="N271"/>
  <c r="O271"/>
  <c r="P271"/>
  <c r="Q271"/>
  <c r="R271"/>
  <c r="F272"/>
  <c r="G272"/>
  <c r="H272"/>
  <c r="I272"/>
  <c r="J272"/>
  <c r="M272"/>
  <c r="N272"/>
  <c r="O272"/>
  <c r="P272"/>
  <c r="Q272"/>
  <c r="R272"/>
  <c r="F273"/>
  <c r="G273"/>
  <c r="H273"/>
  <c r="I273"/>
  <c r="J273"/>
  <c r="M273"/>
  <c r="N273"/>
  <c r="O273"/>
  <c r="P273"/>
  <c r="Q273"/>
  <c r="R273"/>
  <c r="F274"/>
  <c r="G274"/>
  <c r="H274"/>
  <c r="I274"/>
  <c r="J274"/>
  <c r="M274"/>
  <c r="N274"/>
  <c r="O274"/>
  <c r="P274"/>
  <c r="Q274"/>
  <c r="R274"/>
  <c r="F275"/>
  <c r="G275"/>
  <c r="H275"/>
  <c r="I275"/>
  <c r="J275"/>
  <c r="M275"/>
  <c r="N275"/>
  <c r="O275"/>
  <c r="P275"/>
  <c r="Q275"/>
  <c r="R275"/>
  <c r="F276"/>
  <c r="G276"/>
  <c r="H276"/>
  <c r="I276"/>
  <c r="J276"/>
  <c r="M276"/>
  <c r="N276"/>
  <c r="O276"/>
  <c r="P276"/>
  <c r="Q276"/>
  <c r="R276"/>
  <c r="F277"/>
  <c r="G277"/>
  <c r="H277"/>
  <c r="I277"/>
  <c r="J277"/>
  <c r="M277"/>
  <c r="N277"/>
  <c r="O277"/>
  <c r="P277"/>
  <c r="Q277"/>
  <c r="R277"/>
  <c r="F278"/>
  <c r="G278"/>
  <c r="H278"/>
  <c r="I278"/>
  <c r="J278"/>
  <c r="M278"/>
  <c r="N278"/>
  <c r="O278"/>
  <c r="P278"/>
  <c r="Q278"/>
  <c r="R278"/>
  <c r="F279"/>
  <c r="G279"/>
  <c r="H279"/>
  <c r="I279"/>
  <c r="J279"/>
  <c r="M279"/>
  <c r="N279"/>
  <c r="O279"/>
  <c r="P279"/>
  <c r="Q279"/>
  <c r="R279"/>
  <c r="F280"/>
  <c r="G280"/>
  <c r="H280"/>
  <c r="I280"/>
  <c r="J280"/>
  <c r="M280"/>
  <c r="N280"/>
  <c r="O280"/>
  <c r="P280"/>
  <c r="Q280"/>
  <c r="R280"/>
  <c r="F281"/>
  <c r="G281"/>
  <c r="H281"/>
  <c r="I281"/>
  <c r="J281"/>
  <c r="M281"/>
  <c r="N281"/>
  <c r="O281"/>
  <c r="P281"/>
  <c r="Q281"/>
  <c r="R281"/>
  <c r="F282"/>
  <c r="G282"/>
  <c r="H282"/>
  <c r="I282"/>
  <c r="J282"/>
  <c r="M282"/>
  <c r="N282"/>
  <c r="O282"/>
  <c r="P282"/>
  <c r="Q282"/>
  <c r="R282"/>
  <c r="F283"/>
  <c r="G283"/>
  <c r="H283"/>
  <c r="I283"/>
  <c r="J283"/>
  <c r="M283"/>
  <c r="N283"/>
  <c r="O283"/>
  <c r="P283"/>
  <c r="Q283"/>
  <c r="R283"/>
  <c r="F284"/>
  <c r="G284"/>
  <c r="H284"/>
  <c r="I284"/>
  <c r="J284"/>
  <c r="M284"/>
  <c r="N284"/>
  <c r="O284"/>
  <c r="P284"/>
  <c r="Q284"/>
  <c r="R284"/>
  <c r="F285"/>
  <c r="G285"/>
  <c r="H285"/>
  <c r="I285"/>
  <c r="J285"/>
  <c r="M285"/>
  <c r="N285"/>
  <c r="O285"/>
  <c r="P285"/>
  <c r="Q285"/>
  <c r="R285"/>
  <c r="F286"/>
  <c r="G286"/>
  <c r="H286"/>
  <c r="I286"/>
  <c r="J286"/>
  <c r="M286"/>
  <c r="N286"/>
  <c r="O286"/>
  <c r="P286"/>
  <c r="Q286"/>
  <c r="R286"/>
  <c r="F287"/>
  <c r="G287"/>
  <c r="H287"/>
  <c r="I287"/>
  <c r="J287"/>
  <c r="M287"/>
  <c r="N287"/>
  <c r="O287"/>
  <c r="P287"/>
  <c r="Q287"/>
  <c r="R287"/>
  <c r="F288"/>
  <c r="G288"/>
  <c r="H288"/>
  <c r="I288"/>
  <c r="J288"/>
  <c r="M288"/>
  <c r="N288"/>
  <c r="O288"/>
  <c r="P288"/>
  <c r="Q288"/>
  <c r="R288"/>
  <c r="F289"/>
  <c r="G289"/>
  <c r="H289"/>
  <c r="I289"/>
  <c r="J289"/>
  <c r="M289"/>
  <c r="N289"/>
  <c r="O289"/>
  <c r="P289"/>
  <c r="Q289"/>
  <c r="R289"/>
  <c r="F290"/>
  <c r="G290"/>
  <c r="H290"/>
  <c r="I290"/>
  <c r="J290"/>
  <c r="M290"/>
  <c r="N290"/>
  <c r="O290"/>
  <c r="P290"/>
  <c r="Q290"/>
  <c r="R290"/>
  <c r="F291"/>
  <c r="G291"/>
  <c r="H291"/>
  <c r="I291"/>
  <c r="J291"/>
  <c r="M291"/>
  <c r="N291"/>
  <c r="O291"/>
  <c r="P291"/>
  <c r="Q291"/>
  <c r="R291"/>
  <c r="F292"/>
  <c r="G292"/>
  <c r="H292"/>
  <c r="I292"/>
  <c r="J292"/>
  <c r="M292"/>
  <c r="N292"/>
  <c r="O292"/>
  <c r="P292"/>
  <c r="Q292"/>
  <c r="R292"/>
  <c r="F293"/>
  <c r="G293"/>
  <c r="H293"/>
  <c r="I293"/>
  <c r="J293"/>
  <c r="M293"/>
  <c r="N293"/>
  <c r="O293"/>
  <c r="P293"/>
  <c r="Q293"/>
  <c r="R293"/>
  <c r="F294"/>
  <c r="G294"/>
  <c r="H294"/>
  <c r="I294"/>
  <c r="J294"/>
  <c r="M294"/>
  <c r="N294"/>
  <c r="O294"/>
  <c r="P294"/>
  <c r="Q294"/>
  <c r="R294"/>
  <c r="F295"/>
  <c r="G295"/>
  <c r="H295"/>
  <c r="I295"/>
  <c r="J295"/>
  <c r="M295"/>
  <c r="N295"/>
  <c r="O295"/>
  <c r="P295"/>
  <c r="Q295"/>
  <c r="R295"/>
  <c r="F296"/>
  <c r="G296"/>
  <c r="H296"/>
  <c r="I296"/>
  <c r="J296"/>
  <c r="M296"/>
  <c r="N296"/>
  <c r="O296"/>
  <c r="P296"/>
  <c r="Q296"/>
  <c r="R296"/>
  <c r="F297"/>
  <c r="G297"/>
  <c r="H297"/>
  <c r="I297"/>
  <c r="J297"/>
  <c r="M297"/>
  <c r="N297"/>
  <c r="O297"/>
  <c r="P297"/>
  <c r="Q297"/>
  <c r="R297"/>
  <c r="F298"/>
  <c r="G298"/>
  <c r="H298"/>
  <c r="I298"/>
  <c r="J298"/>
  <c r="M298"/>
  <c r="N298"/>
  <c r="O298"/>
  <c r="P298"/>
  <c r="Q298"/>
  <c r="R298"/>
  <c r="F299"/>
  <c r="G299"/>
  <c r="H299"/>
  <c r="I299"/>
  <c r="J299"/>
  <c r="M299"/>
  <c r="N299"/>
  <c r="O299"/>
  <c r="P299"/>
  <c r="Q299"/>
  <c r="R299"/>
  <c r="F300"/>
  <c r="G300"/>
  <c r="H300"/>
  <c r="I300"/>
  <c r="J300"/>
  <c r="M300"/>
  <c r="N300"/>
  <c r="O300"/>
  <c r="P300"/>
  <c r="Q300"/>
  <c r="R300"/>
  <c r="F301"/>
  <c r="G301"/>
  <c r="H301"/>
  <c r="I301"/>
  <c r="J301"/>
  <c r="M301"/>
  <c r="N301"/>
  <c r="O301"/>
  <c r="P301"/>
  <c r="Q301"/>
  <c r="R301"/>
  <c r="F302"/>
  <c r="G302"/>
  <c r="H302"/>
  <c r="I302"/>
  <c r="J302"/>
  <c r="M302"/>
  <c r="N302"/>
  <c r="O302"/>
  <c r="P302"/>
  <c r="Q302"/>
  <c r="R302"/>
  <c r="F303"/>
  <c r="G303"/>
  <c r="H303"/>
  <c r="I303"/>
  <c r="J303"/>
  <c r="M303"/>
  <c r="N303"/>
  <c r="O303"/>
  <c r="P303"/>
  <c r="Q303"/>
  <c r="R303"/>
  <c r="F304"/>
  <c r="G304"/>
  <c r="H304"/>
  <c r="I304"/>
  <c r="J304"/>
  <c r="M304"/>
  <c r="N304"/>
  <c r="O304"/>
  <c r="P304"/>
  <c r="Q304"/>
  <c r="R304"/>
  <c r="F305"/>
  <c r="G305"/>
  <c r="H305"/>
  <c r="I305"/>
  <c r="J305"/>
  <c r="M305"/>
  <c r="N305"/>
  <c r="O305"/>
  <c r="P305"/>
  <c r="Q305"/>
  <c r="R305"/>
  <c r="F306"/>
  <c r="G306"/>
  <c r="H306"/>
  <c r="I306"/>
  <c r="J306"/>
  <c r="M306"/>
  <c r="N306"/>
  <c r="O306"/>
  <c r="P306"/>
  <c r="Q306"/>
  <c r="R306"/>
  <c r="F307"/>
  <c r="G307"/>
  <c r="H307"/>
  <c r="I307"/>
  <c r="J307"/>
  <c r="M307"/>
  <c r="N307"/>
  <c r="O307"/>
  <c r="P307"/>
  <c r="Q307"/>
  <c r="R307"/>
  <c r="F308"/>
  <c r="G308"/>
  <c r="H308"/>
  <c r="I308"/>
  <c r="J308"/>
  <c r="M308"/>
  <c r="N308"/>
  <c r="O308"/>
  <c r="P308"/>
  <c r="Q308"/>
  <c r="R308"/>
  <c r="F309"/>
  <c r="G309"/>
  <c r="H309"/>
  <c r="I309"/>
  <c r="J309"/>
  <c r="M309"/>
  <c r="N309"/>
  <c r="O309"/>
  <c r="P309"/>
  <c r="Q309"/>
  <c r="R309"/>
  <c r="F310"/>
  <c r="G310"/>
  <c r="H310"/>
  <c r="I310"/>
  <c r="J310"/>
  <c r="M310"/>
  <c r="N310"/>
  <c r="O310"/>
  <c r="P310"/>
  <c r="Q310"/>
  <c r="R310"/>
  <c r="F311"/>
  <c r="G311"/>
  <c r="H311"/>
  <c r="I311"/>
  <c r="J311"/>
  <c r="M311"/>
  <c r="N311"/>
  <c r="O311"/>
  <c r="P311"/>
  <c r="Q311"/>
  <c r="R311"/>
  <c r="F312"/>
  <c r="G312"/>
  <c r="H312"/>
  <c r="I312"/>
  <c r="J312"/>
  <c r="M312"/>
  <c r="N312"/>
  <c r="O312"/>
  <c r="P312"/>
  <c r="Q312"/>
  <c r="R312"/>
  <c r="F313"/>
  <c r="G313"/>
  <c r="H313"/>
  <c r="I313"/>
  <c r="J313"/>
  <c r="M313"/>
  <c r="N313"/>
  <c r="O313"/>
  <c r="P313"/>
  <c r="Q313"/>
  <c r="R313"/>
  <c r="F314"/>
  <c r="G314"/>
  <c r="H314"/>
  <c r="I314"/>
  <c r="J314"/>
  <c r="M314"/>
  <c r="N314"/>
  <c r="O314"/>
  <c r="P314"/>
  <c r="Q314"/>
  <c r="R314"/>
  <c r="F315"/>
  <c r="G315"/>
  <c r="H315"/>
  <c r="I315"/>
  <c r="J315"/>
  <c r="M315"/>
  <c r="N315"/>
  <c r="O315"/>
  <c r="P315"/>
  <c r="Q315"/>
  <c r="R315"/>
  <c r="F316"/>
  <c r="G316"/>
  <c r="H316"/>
  <c r="I316"/>
  <c r="J316"/>
  <c r="M316"/>
  <c r="N316"/>
  <c r="O316"/>
  <c r="P316"/>
  <c r="Q316"/>
  <c r="R316"/>
  <c r="F317"/>
  <c r="G317"/>
  <c r="H317"/>
  <c r="I317"/>
  <c r="J317"/>
  <c r="M317"/>
  <c r="N317"/>
  <c r="O317"/>
  <c r="P317"/>
  <c r="Q317"/>
  <c r="R317"/>
  <c r="F318"/>
  <c r="G318"/>
  <c r="H318"/>
  <c r="I318"/>
  <c r="J318"/>
  <c r="M318"/>
  <c r="N318"/>
  <c r="O318"/>
  <c r="P318"/>
  <c r="Q318"/>
  <c r="R318"/>
  <c r="F319"/>
  <c r="G319"/>
  <c r="H319"/>
  <c r="I319"/>
  <c r="J319"/>
  <c r="M319"/>
  <c r="N319"/>
  <c r="O319"/>
  <c r="P319"/>
  <c r="Q319"/>
  <c r="R319"/>
  <c r="F320"/>
  <c r="G320"/>
  <c r="H320"/>
  <c r="I320"/>
  <c r="J320"/>
  <c r="M320"/>
  <c r="N320"/>
  <c r="O320"/>
  <c r="P320"/>
  <c r="Q320"/>
  <c r="R320"/>
  <c r="F321"/>
  <c r="G321"/>
  <c r="H321"/>
  <c r="I321"/>
  <c r="J321"/>
  <c r="M321"/>
  <c r="N321"/>
  <c r="O321"/>
  <c r="P321"/>
  <c r="Q321"/>
  <c r="R321"/>
  <c r="F322"/>
  <c r="G322"/>
  <c r="H322"/>
  <c r="I322"/>
  <c r="J322"/>
  <c r="M322"/>
  <c r="N322"/>
  <c r="O322"/>
  <c r="P322"/>
  <c r="Q322"/>
  <c r="R322"/>
  <c r="F323"/>
  <c r="G323"/>
  <c r="H323"/>
  <c r="I323"/>
  <c r="J323"/>
  <c r="M323"/>
  <c r="N323"/>
  <c r="O323"/>
  <c r="P323"/>
  <c r="Q323"/>
  <c r="R323"/>
  <c r="F324"/>
  <c r="G324"/>
  <c r="H324"/>
  <c r="I324"/>
  <c r="J324"/>
  <c r="M324"/>
  <c r="N324"/>
  <c r="O324"/>
  <c r="P324"/>
  <c r="Q324"/>
  <c r="R324"/>
  <c r="F325"/>
  <c r="G325"/>
  <c r="H325"/>
  <c r="I325"/>
  <c r="J325"/>
  <c r="M325"/>
  <c r="N325"/>
  <c r="O325"/>
  <c r="P325"/>
  <c r="Q325"/>
  <c r="R325"/>
  <c r="F326"/>
  <c r="G326"/>
  <c r="H326"/>
  <c r="I326"/>
  <c r="J326"/>
  <c r="M326"/>
  <c r="N326"/>
  <c r="O326"/>
  <c r="P326"/>
  <c r="Q326"/>
  <c r="R326"/>
  <c r="F327"/>
  <c r="G327"/>
  <c r="H327"/>
  <c r="I327"/>
  <c r="J327"/>
  <c r="M327"/>
  <c r="N327"/>
  <c r="O327"/>
  <c r="P327"/>
  <c r="Q327"/>
  <c r="R327"/>
  <c r="F328"/>
  <c r="G328"/>
  <c r="H328"/>
  <c r="I328"/>
  <c r="J328"/>
  <c r="M328"/>
  <c r="N328"/>
  <c r="O328"/>
  <c r="P328"/>
  <c r="Q328"/>
  <c r="R328"/>
  <c r="F329"/>
  <c r="G329"/>
  <c r="H329"/>
  <c r="I329"/>
  <c r="J329"/>
  <c r="M329"/>
  <c r="N329"/>
  <c r="O329"/>
  <c r="P329"/>
  <c r="Q329"/>
  <c r="R329"/>
  <c r="F330"/>
  <c r="G330"/>
  <c r="H330"/>
  <c r="I330"/>
  <c r="J330"/>
  <c r="M330"/>
  <c r="N330"/>
  <c r="O330"/>
  <c r="P330"/>
  <c r="Q330"/>
  <c r="R330"/>
  <c r="F331"/>
  <c r="G331"/>
  <c r="H331"/>
  <c r="I331"/>
  <c r="J331"/>
  <c r="M331"/>
  <c r="N331"/>
  <c r="O331"/>
  <c r="P331"/>
  <c r="Q331"/>
  <c r="R331"/>
  <c r="F332"/>
  <c r="G332"/>
  <c r="H332"/>
  <c r="I332"/>
  <c r="J332"/>
  <c r="M332"/>
  <c r="N332"/>
  <c r="O332"/>
  <c r="P332"/>
  <c r="Q332"/>
  <c r="R332"/>
  <c r="F333"/>
  <c r="G333"/>
  <c r="H333"/>
  <c r="I333"/>
  <c r="J333"/>
  <c r="M333"/>
  <c r="N333"/>
  <c r="O333"/>
  <c r="P333"/>
  <c r="Q333"/>
  <c r="R333"/>
  <c r="F334"/>
  <c r="G334"/>
  <c r="H334"/>
  <c r="I334"/>
  <c r="J334"/>
  <c r="M334"/>
  <c r="N334"/>
  <c r="O334"/>
  <c r="P334"/>
  <c r="Q334"/>
  <c r="R334"/>
  <c r="F335"/>
  <c r="G335"/>
  <c r="H335"/>
  <c r="I335"/>
  <c r="J335"/>
  <c r="M335"/>
  <c r="N335"/>
  <c r="O335"/>
  <c r="P335"/>
  <c r="Q335"/>
  <c r="R335"/>
  <c r="F336"/>
  <c r="G336"/>
  <c r="H336"/>
  <c r="I336"/>
  <c r="J336"/>
  <c r="M336"/>
  <c r="N336"/>
  <c r="O336"/>
  <c r="P336"/>
  <c r="Q336"/>
  <c r="R336"/>
  <c r="F337"/>
  <c r="G337"/>
  <c r="H337"/>
  <c r="I337"/>
  <c r="J337"/>
  <c r="M337"/>
  <c r="N337"/>
  <c r="O337"/>
  <c r="P337"/>
  <c r="Q337"/>
  <c r="R337"/>
  <c r="F338"/>
  <c r="G338"/>
  <c r="H338"/>
  <c r="I338"/>
  <c r="J338"/>
  <c r="M338"/>
  <c r="N338"/>
  <c r="O338"/>
  <c r="P338"/>
  <c r="Q338"/>
  <c r="R338"/>
  <c r="F339"/>
  <c r="G339"/>
  <c r="H339"/>
  <c r="I339"/>
  <c r="J339"/>
  <c r="M339"/>
  <c r="N339"/>
  <c r="O339"/>
  <c r="P339"/>
  <c r="Q339"/>
  <c r="R339"/>
  <c r="F340"/>
  <c r="G340"/>
  <c r="H340"/>
  <c r="I340"/>
  <c r="J340"/>
  <c r="M340"/>
  <c r="N340"/>
  <c r="O340"/>
  <c r="P340"/>
  <c r="Q340"/>
  <c r="R340"/>
  <c r="F341"/>
  <c r="G341"/>
  <c r="H341"/>
  <c r="I341"/>
  <c r="J341"/>
  <c r="M341"/>
  <c r="N341"/>
  <c r="O341"/>
  <c r="P341"/>
  <c r="Q341"/>
  <c r="R341"/>
  <c r="F342"/>
  <c r="G342"/>
  <c r="H342"/>
  <c r="I342"/>
  <c r="J342"/>
  <c r="M342"/>
  <c r="N342"/>
  <c r="O342"/>
  <c r="P342"/>
  <c r="Q342"/>
  <c r="R342"/>
  <c r="F343"/>
  <c r="G343"/>
  <c r="H343"/>
  <c r="I343"/>
  <c r="J343"/>
  <c r="M343"/>
  <c r="N343"/>
  <c r="O343"/>
  <c r="P343"/>
  <c r="Q343"/>
  <c r="R343"/>
  <c r="F344"/>
  <c r="G344"/>
  <c r="H344"/>
  <c r="I344"/>
  <c r="J344"/>
  <c r="M344"/>
  <c r="N344"/>
  <c r="O344"/>
  <c r="P344"/>
  <c r="Q344"/>
  <c r="R344"/>
  <c r="F345"/>
  <c r="G345"/>
  <c r="H345"/>
  <c r="I345"/>
  <c r="J345"/>
  <c r="M345"/>
  <c r="N345"/>
  <c r="O345"/>
  <c r="P345"/>
  <c r="Q345"/>
  <c r="R345"/>
  <c r="F346"/>
  <c r="G346"/>
  <c r="H346"/>
  <c r="I346"/>
  <c r="J346"/>
  <c r="M346"/>
  <c r="N346"/>
  <c r="O346"/>
  <c r="P346"/>
  <c r="Q346"/>
  <c r="R346"/>
  <c r="F347"/>
  <c r="G347"/>
  <c r="H347"/>
  <c r="I347"/>
  <c r="J347"/>
  <c r="M347"/>
  <c r="N347"/>
  <c r="O347"/>
  <c r="P347"/>
  <c r="Q347"/>
  <c r="R347"/>
  <c r="F348"/>
  <c r="G348"/>
  <c r="H348"/>
  <c r="I348"/>
  <c r="J348"/>
  <c r="M348"/>
  <c r="N348"/>
  <c r="O348"/>
  <c r="P348"/>
  <c r="Q348"/>
  <c r="R348"/>
  <c r="F349"/>
  <c r="G349"/>
  <c r="H349"/>
  <c r="I349"/>
  <c r="J349"/>
  <c r="M349"/>
  <c r="N349"/>
  <c r="O349"/>
  <c r="P349"/>
  <c r="Q349"/>
  <c r="R349"/>
  <c r="F350"/>
  <c r="G350"/>
  <c r="H350"/>
  <c r="I350"/>
  <c r="J350"/>
  <c r="M350"/>
  <c r="N350"/>
  <c r="O350"/>
  <c r="P350"/>
  <c r="Q350"/>
  <c r="R350"/>
  <c r="F351"/>
  <c r="G351"/>
  <c r="H351"/>
  <c r="I351"/>
  <c r="J351"/>
  <c r="M351"/>
  <c r="N351"/>
  <c r="O351"/>
  <c r="P351"/>
  <c r="Q351"/>
  <c r="R351"/>
  <c r="F352"/>
  <c r="G352"/>
  <c r="H352"/>
  <c r="I352"/>
  <c r="J352"/>
  <c r="M352"/>
  <c r="N352"/>
  <c r="O352"/>
  <c r="P352"/>
  <c r="Q352"/>
  <c r="R352"/>
  <c r="F353"/>
  <c r="G353"/>
  <c r="H353"/>
  <c r="I353"/>
  <c r="J353"/>
  <c r="M353"/>
  <c r="N353"/>
  <c r="O353"/>
  <c r="P353"/>
  <c r="Q353"/>
  <c r="R353"/>
  <c r="F354"/>
  <c r="G354"/>
  <c r="H354"/>
  <c r="I354"/>
  <c r="J354"/>
  <c r="M354"/>
  <c r="N354"/>
  <c r="O354"/>
  <c r="P354"/>
  <c r="Q354"/>
  <c r="R354"/>
  <c r="F355"/>
  <c r="G355"/>
  <c r="H355"/>
  <c r="I355"/>
  <c r="J355"/>
  <c r="M355"/>
  <c r="N355"/>
  <c r="O355"/>
  <c r="P355"/>
  <c r="Q355"/>
  <c r="R355"/>
  <c r="F356"/>
  <c r="G356"/>
  <c r="H356"/>
  <c r="I356"/>
  <c r="J356"/>
  <c r="M356"/>
  <c r="N356"/>
  <c r="O356"/>
  <c r="P356"/>
  <c r="Q356"/>
  <c r="R356"/>
  <c r="F357"/>
  <c r="G357"/>
  <c r="H357"/>
  <c r="I357"/>
  <c r="J357"/>
  <c r="M357"/>
  <c r="N357"/>
  <c r="O357"/>
  <c r="P357"/>
  <c r="Q357"/>
  <c r="R357"/>
  <c r="F358"/>
  <c r="G358"/>
  <c r="H358"/>
  <c r="I358"/>
  <c r="J358"/>
  <c r="M358"/>
  <c r="N358"/>
  <c r="O358"/>
  <c r="P358"/>
  <c r="Q358"/>
  <c r="R358"/>
  <c r="F359"/>
  <c r="G359"/>
  <c r="H359"/>
  <c r="I359"/>
  <c r="J359"/>
  <c r="M359"/>
  <c r="N359"/>
  <c r="O359"/>
  <c r="P359"/>
  <c r="Q359"/>
  <c r="R359"/>
  <c r="F360"/>
  <c r="G360"/>
  <c r="H360"/>
  <c r="I360"/>
  <c r="J360"/>
  <c r="M360"/>
  <c r="N360"/>
  <c r="O360"/>
  <c r="P360"/>
  <c r="Q360"/>
  <c r="R360"/>
  <c r="F361"/>
  <c r="G361"/>
  <c r="H361"/>
  <c r="I361"/>
  <c r="J361"/>
  <c r="M361"/>
  <c r="N361"/>
  <c r="O361"/>
  <c r="P361"/>
  <c r="Q361"/>
  <c r="R361"/>
  <c r="F362"/>
  <c r="G362"/>
  <c r="H362"/>
  <c r="I362"/>
  <c r="J362"/>
  <c r="M362"/>
  <c r="N362"/>
  <c r="O362"/>
  <c r="P362"/>
  <c r="Q362"/>
  <c r="R362"/>
  <c r="F363"/>
  <c r="G363"/>
  <c r="H363"/>
  <c r="I363"/>
  <c r="J363"/>
  <c r="M363"/>
  <c r="N363"/>
  <c r="O363"/>
  <c r="P363"/>
  <c r="Q363"/>
  <c r="R363"/>
  <c r="F364"/>
  <c r="G364"/>
  <c r="H364"/>
  <c r="I364"/>
  <c r="J364"/>
  <c r="M364"/>
  <c r="N364"/>
  <c r="O364"/>
  <c r="P364"/>
  <c r="Q364"/>
  <c r="R364"/>
  <c r="F365"/>
  <c r="G365"/>
  <c r="H365"/>
  <c r="I365"/>
  <c r="J365"/>
  <c r="M365"/>
  <c r="N365"/>
  <c r="O365"/>
  <c r="P365"/>
  <c r="Q365"/>
  <c r="R365"/>
  <c r="F366"/>
  <c r="G366"/>
  <c r="H366"/>
  <c r="I366"/>
  <c r="J366"/>
  <c r="M366"/>
  <c r="N366"/>
  <c r="O366"/>
  <c r="P366"/>
  <c r="Q366"/>
  <c r="R366"/>
  <c r="F367"/>
  <c r="G367"/>
  <c r="H367"/>
  <c r="I367"/>
  <c r="J367"/>
  <c r="M367"/>
  <c r="N367"/>
  <c r="O367"/>
  <c r="P367"/>
  <c r="Q367"/>
  <c r="R367"/>
  <c r="F368"/>
  <c r="G368"/>
  <c r="H368"/>
  <c r="I368"/>
  <c r="J368"/>
  <c r="M368"/>
  <c r="N368"/>
  <c r="O368"/>
  <c r="P368"/>
  <c r="Q368"/>
  <c r="R368"/>
  <c r="F369"/>
  <c r="G369"/>
  <c r="H369"/>
  <c r="I369"/>
  <c r="J369"/>
  <c r="M369"/>
  <c r="N369"/>
  <c r="O369"/>
  <c r="P369"/>
  <c r="Q369"/>
  <c r="R369"/>
  <c r="F370"/>
  <c r="G370"/>
  <c r="H370"/>
  <c r="I370"/>
  <c r="J370"/>
  <c r="M370"/>
  <c r="N370"/>
  <c r="O370"/>
  <c r="P370"/>
  <c r="Q370"/>
  <c r="R370"/>
  <c r="F371"/>
  <c r="G371"/>
  <c r="H371"/>
  <c r="I371"/>
  <c r="J371"/>
  <c r="M371"/>
  <c r="N371"/>
  <c r="O371"/>
  <c r="P371"/>
  <c r="Q371"/>
  <c r="R371"/>
  <c r="F372"/>
  <c r="G372"/>
  <c r="H372"/>
  <c r="I372"/>
  <c r="J372"/>
  <c r="M372"/>
  <c r="N372"/>
  <c r="O372"/>
  <c r="P372"/>
  <c r="Q372"/>
  <c r="R372"/>
  <c r="F373"/>
  <c r="G373"/>
  <c r="H373"/>
  <c r="I373"/>
  <c r="J373"/>
  <c r="M373"/>
  <c r="N373"/>
  <c r="O373"/>
  <c r="P373"/>
  <c r="Q373"/>
  <c r="R373"/>
  <c r="F374"/>
  <c r="G374"/>
  <c r="H374"/>
  <c r="I374"/>
  <c r="J374"/>
  <c r="M374"/>
  <c r="N374"/>
  <c r="O374"/>
  <c r="P374"/>
  <c r="Q374"/>
  <c r="R374"/>
  <c r="F375"/>
  <c r="G375"/>
  <c r="H375"/>
  <c r="I375"/>
  <c r="J375"/>
  <c r="M375"/>
  <c r="N375"/>
  <c r="O375"/>
  <c r="P375"/>
  <c r="Q375"/>
  <c r="R375"/>
  <c r="F376"/>
  <c r="G376"/>
  <c r="H376"/>
  <c r="I376"/>
  <c r="J376"/>
  <c r="M376"/>
  <c r="N376"/>
  <c r="O376"/>
  <c r="P376"/>
  <c r="Q376"/>
  <c r="R376"/>
  <c r="F377"/>
  <c r="G377"/>
  <c r="H377"/>
  <c r="I377"/>
  <c r="J377"/>
  <c r="M377"/>
  <c r="N377"/>
  <c r="O377"/>
  <c r="P377"/>
  <c r="Q377"/>
  <c r="R377"/>
  <c r="F378"/>
  <c r="G378"/>
  <c r="H378"/>
  <c r="I378"/>
  <c r="J378"/>
  <c r="M378"/>
  <c r="N378"/>
  <c r="O378"/>
  <c r="P378"/>
  <c r="Q378"/>
  <c r="R378"/>
  <c r="F379"/>
  <c r="G379"/>
  <c r="H379"/>
  <c r="I379"/>
  <c r="J379"/>
  <c r="M379"/>
  <c r="N379"/>
  <c r="O379"/>
  <c r="P379"/>
  <c r="Q379"/>
  <c r="R379"/>
  <c r="F380"/>
  <c r="G380"/>
  <c r="H380"/>
  <c r="I380"/>
  <c r="J380"/>
  <c r="M380"/>
  <c r="N380"/>
  <c r="O380"/>
  <c r="P380"/>
  <c r="Q380"/>
  <c r="R380"/>
  <c r="F381"/>
  <c r="G381"/>
  <c r="H381"/>
  <c r="I381"/>
  <c r="J381"/>
  <c r="M381"/>
  <c r="N381"/>
  <c r="O381"/>
  <c r="P381"/>
  <c r="Q381"/>
  <c r="R381"/>
  <c r="F382"/>
  <c r="G382"/>
  <c r="H382"/>
  <c r="I382"/>
  <c r="J382"/>
  <c r="M382"/>
  <c r="N382"/>
  <c r="O382"/>
  <c r="P382"/>
  <c r="Q382"/>
  <c r="R382"/>
  <c r="F383"/>
  <c r="G383"/>
  <c r="H383"/>
  <c r="I383"/>
  <c r="J383"/>
  <c r="M383"/>
  <c r="N383"/>
  <c r="O383"/>
  <c r="P383"/>
  <c r="Q383"/>
  <c r="R383"/>
  <c r="F384"/>
  <c r="G384"/>
  <c r="H384"/>
  <c r="I384"/>
  <c r="J384"/>
  <c r="M384"/>
  <c r="N384"/>
  <c r="O384"/>
  <c r="P384"/>
  <c r="Q384"/>
  <c r="R384"/>
  <c r="F385"/>
  <c r="G385"/>
  <c r="H385"/>
  <c r="I385"/>
  <c r="J385"/>
  <c r="M385"/>
  <c r="N385"/>
  <c r="O385"/>
  <c r="P385"/>
  <c r="Q385"/>
  <c r="R385"/>
  <c r="F386"/>
  <c r="G386"/>
  <c r="H386"/>
  <c r="I386"/>
  <c r="J386"/>
  <c r="M386"/>
  <c r="N386"/>
  <c r="O386"/>
  <c r="P386"/>
  <c r="Q386"/>
  <c r="R386"/>
  <c r="F387"/>
  <c r="G387"/>
  <c r="H387"/>
  <c r="I387"/>
  <c r="J387"/>
  <c r="M387"/>
  <c r="N387"/>
  <c r="O387"/>
  <c r="P387"/>
  <c r="Q387"/>
  <c r="R387"/>
  <c r="F388"/>
  <c r="G388"/>
  <c r="H388"/>
  <c r="I388"/>
  <c r="J388"/>
  <c r="M388"/>
  <c r="N388"/>
  <c r="O388"/>
  <c r="P388"/>
  <c r="Q388"/>
  <c r="R388"/>
  <c r="F389"/>
  <c r="G389"/>
  <c r="H389"/>
  <c r="I389"/>
  <c r="J389"/>
  <c r="M389"/>
  <c r="N389"/>
  <c r="O389"/>
  <c r="P389"/>
  <c r="Q389"/>
  <c r="R389"/>
  <c r="F390"/>
  <c r="G390"/>
  <c r="H390"/>
  <c r="I390"/>
  <c r="J390"/>
  <c r="M390"/>
  <c r="N390"/>
  <c r="O390"/>
  <c r="P390"/>
  <c r="Q390"/>
  <c r="R390"/>
  <c r="F391"/>
  <c r="G391"/>
  <c r="H391"/>
  <c r="I391"/>
  <c r="J391"/>
  <c r="M391"/>
  <c r="N391"/>
  <c r="O391"/>
  <c r="P391"/>
  <c r="Q391"/>
  <c r="R391"/>
  <c r="F392"/>
  <c r="G392"/>
  <c r="H392"/>
  <c r="I392"/>
  <c r="J392"/>
  <c r="M392"/>
  <c r="N392"/>
  <c r="O392"/>
  <c r="P392"/>
  <c r="Q392"/>
  <c r="R392"/>
  <c r="F393"/>
  <c r="G393"/>
  <c r="H393"/>
  <c r="I393"/>
  <c r="J393"/>
  <c r="M393"/>
  <c r="N393"/>
  <c r="O393"/>
  <c r="P393"/>
  <c r="Q393"/>
  <c r="R393"/>
  <c r="F394"/>
  <c r="G394"/>
  <c r="H394"/>
  <c r="I394"/>
  <c r="J394"/>
  <c r="M394"/>
  <c r="N394"/>
  <c r="O394"/>
  <c r="P394"/>
  <c r="Q394"/>
  <c r="R394"/>
  <c r="F395"/>
  <c r="G395"/>
  <c r="H395"/>
  <c r="I395"/>
  <c r="J395"/>
  <c r="M395"/>
  <c r="N395"/>
  <c r="O395"/>
  <c r="P395"/>
  <c r="Q395"/>
  <c r="R395"/>
  <c r="F396"/>
  <c r="G396"/>
  <c r="H396"/>
  <c r="I396"/>
  <c r="J396"/>
  <c r="M396"/>
  <c r="N396"/>
  <c r="O396"/>
  <c r="P396"/>
  <c r="Q396"/>
  <c r="R396"/>
  <c r="F397"/>
  <c r="G397"/>
  <c r="H397"/>
  <c r="I397"/>
  <c r="J397"/>
  <c r="M397"/>
  <c r="N397"/>
  <c r="O397"/>
  <c r="P397"/>
  <c r="Q397"/>
  <c r="R397"/>
  <c r="F398"/>
  <c r="G398"/>
  <c r="H398"/>
  <c r="I398"/>
  <c r="J398"/>
  <c r="M398"/>
  <c r="N398"/>
  <c r="O398"/>
  <c r="P398"/>
  <c r="Q398"/>
  <c r="R398"/>
  <c r="F399"/>
  <c r="G399"/>
  <c r="H399"/>
  <c r="I399"/>
  <c r="J399"/>
  <c r="M399"/>
  <c r="N399"/>
  <c r="O399"/>
  <c r="P399"/>
  <c r="Q399"/>
  <c r="R399"/>
  <c r="F400"/>
  <c r="G400"/>
  <c r="H400"/>
  <c r="I400"/>
  <c r="J400"/>
  <c r="M400"/>
  <c r="N400"/>
  <c r="O400"/>
  <c r="P400"/>
  <c r="Q400"/>
  <c r="R400"/>
  <c r="F401"/>
  <c r="G401"/>
  <c r="H401"/>
  <c r="I401"/>
  <c r="J401"/>
  <c r="M401"/>
  <c r="N401"/>
  <c r="O401"/>
  <c r="P401"/>
  <c r="Q401"/>
  <c r="R401"/>
  <c r="F402"/>
  <c r="G402"/>
  <c r="H402"/>
  <c r="I402"/>
  <c r="J402"/>
  <c r="M402"/>
  <c r="N402"/>
  <c r="O402"/>
  <c r="P402"/>
  <c r="Q402"/>
  <c r="R402"/>
  <c r="F403"/>
  <c r="G403"/>
  <c r="H403"/>
  <c r="I403"/>
  <c r="J403"/>
  <c r="M403"/>
  <c r="N403"/>
  <c r="O403"/>
  <c r="P403"/>
  <c r="Q403"/>
  <c r="R403"/>
  <c r="F404"/>
  <c r="G404"/>
  <c r="H404"/>
  <c r="I404"/>
  <c r="J404"/>
  <c r="M404"/>
  <c r="N404"/>
  <c r="O404"/>
  <c r="P404"/>
  <c r="Q404"/>
  <c r="R404"/>
  <c r="F405"/>
  <c r="G405"/>
  <c r="H405"/>
  <c r="I405"/>
  <c r="J405"/>
  <c r="M405"/>
  <c r="N405"/>
  <c r="O405"/>
  <c r="P405"/>
  <c r="Q405"/>
  <c r="R405"/>
  <c r="F406"/>
  <c r="G406"/>
  <c r="H406"/>
  <c r="I406"/>
  <c r="J406"/>
  <c r="M406"/>
  <c r="N406"/>
  <c r="O406"/>
  <c r="P406"/>
  <c r="Q406"/>
  <c r="R406"/>
  <c r="F407"/>
  <c r="G407"/>
  <c r="H407"/>
  <c r="I407"/>
  <c r="J407"/>
  <c r="M407"/>
  <c r="N407"/>
  <c r="O407"/>
  <c r="P407"/>
  <c r="Q407"/>
  <c r="R407"/>
  <c r="F408"/>
  <c r="G408"/>
  <c r="H408"/>
  <c r="I408"/>
  <c r="J408"/>
  <c r="M408"/>
  <c r="N408"/>
  <c r="O408"/>
  <c r="P408"/>
  <c r="Q408"/>
  <c r="R408"/>
  <c r="F409"/>
  <c r="G409"/>
  <c r="H409"/>
  <c r="I409"/>
  <c r="J409"/>
  <c r="M409"/>
  <c r="N409"/>
  <c r="O409"/>
  <c r="P409"/>
  <c r="Q409"/>
  <c r="R409"/>
  <c r="F410"/>
  <c r="G410"/>
  <c r="H410"/>
  <c r="I410"/>
  <c r="J410"/>
  <c r="M410"/>
  <c r="N410"/>
  <c r="O410"/>
  <c r="P410"/>
  <c r="Q410"/>
  <c r="R410"/>
  <c r="F411"/>
  <c r="G411"/>
  <c r="H411"/>
  <c r="I411"/>
  <c r="J411"/>
  <c r="M411"/>
  <c r="N411"/>
  <c r="O411"/>
  <c r="P411"/>
  <c r="Q411"/>
  <c r="R411"/>
  <c r="F412"/>
  <c r="G412"/>
  <c r="H412"/>
  <c r="I412"/>
  <c r="J412"/>
  <c r="M412"/>
  <c r="N412"/>
  <c r="O412"/>
  <c r="P412"/>
  <c r="Q412"/>
  <c r="R412"/>
  <c r="F413"/>
  <c r="G413"/>
  <c r="H413"/>
  <c r="I413"/>
  <c r="J413"/>
  <c r="M413"/>
  <c r="N413"/>
  <c r="O413"/>
  <c r="P413"/>
  <c r="Q413"/>
  <c r="R413"/>
  <c r="F414"/>
  <c r="G414"/>
  <c r="H414"/>
  <c r="I414"/>
  <c r="J414"/>
  <c r="M414"/>
  <c r="N414"/>
  <c r="O414"/>
  <c r="P414"/>
  <c r="Q414"/>
  <c r="R414"/>
  <c r="F415"/>
  <c r="G415"/>
  <c r="H415"/>
  <c r="I415"/>
  <c r="J415"/>
  <c r="M415"/>
  <c r="N415"/>
  <c r="O415"/>
  <c r="P415"/>
  <c r="Q415"/>
  <c r="R415"/>
  <c r="F416"/>
  <c r="G416"/>
  <c r="H416"/>
  <c r="I416"/>
  <c r="J416"/>
  <c r="M416"/>
  <c r="N416"/>
  <c r="O416"/>
  <c r="P416"/>
  <c r="Q416"/>
  <c r="R416"/>
  <c r="F417"/>
  <c r="G417"/>
  <c r="H417"/>
  <c r="I417"/>
  <c r="J417"/>
  <c r="M417"/>
  <c r="N417"/>
  <c r="O417"/>
  <c r="P417"/>
  <c r="Q417"/>
  <c r="R417"/>
  <c r="F418"/>
  <c r="G418"/>
  <c r="H418"/>
  <c r="I418"/>
  <c r="J418"/>
  <c r="M418"/>
  <c r="N418"/>
  <c r="O418"/>
  <c r="P418"/>
  <c r="Q418"/>
  <c r="R418"/>
  <c r="F419"/>
  <c r="G419"/>
  <c r="H419"/>
  <c r="I419"/>
  <c r="J419"/>
  <c r="M419"/>
  <c r="N419"/>
  <c r="O419"/>
  <c r="P419"/>
  <c r="Q419"/>
  <c r="R419"/>
  <c r="F420"/>
  <c r="G420"/>
  <c r="H420"/>
  <c r="I420"/>
  <c r="J420"/>
  <c r="M420"/>
  <c r="N420"/>
  <c r="O420"/>
  <c r="P420"/>
  <c r="Q420"/>
  <c r="R420"/>
  <c r="F421"/>
  <c r="G421"/>
  <c r="H421"/>
  <c r="I421"/>
  <c r="J421"/>
  <c r="M421"/>
  <c r="N421"/>
  <c r="O421"/>
  <c r="P421"/>
  <c r="Q421"/>
  <c r="R421"/>
  <c r="F422"/>
  <c r="G422"/>
  <c r="H422"/>
  <c r="I422"/>
  <c r="J422"/>
  <c r="M422"/>
  <c r="N422"/>
  <c r="O422"/>
  <c r="P422"/>
  <c r="Q422"/>
  <c r="R422"/>
  <c r="F423"/>
  <c r="G423"/>
  <c r="H423"/>
  <c r="I423"/>
  <c r="J423"/>
  <c r="M423"/>
  <c r="N423"/>
  <c r="O423"/>
  <c r="P423"/>
  <c r="Q423"/>
  <c r="R423"/>
  <c r="F424"/>
  <c r="G424"/>
  <c r="H424"/>
  <c r="I424"/>
  <c r="J424"/>
  <c r="M424"/>
  <c r="N424"/>
  <c r="O424"/>
  <c r="P424"/>
  <c r="Q424"/>
  <c r="R424"/>
  <c r="F425"/>
  <c r="G425"/>
  <c r="H425"/>
  <c r="I425"/>
  <c r="J425"/>
  <c r="M425"/>
  <c r="N425"/>
  <c r="O425"/>
  <c r="P425"/>
  <c r="Q425"/>
  <c r="R425"/>
  <c r="F426"/>
  <c r="G426"/>
  <c r="H426"/>
  <c r="I426"/>
  <c r="J426"/>
  <c r="F427"/>
  <c r="G427"/>
  <c r="H427"/>
  <c r="I427"/>
  <c r="J427"/>
  <c r="F428"/>
  <c r="G428"/>
  <c r="H428"/>
  <c r="I428"/>
  <c r="J428"/>
  <c r="F429"/>
  <c r="G429"/>
  <c r="H429"/>
  <c r="I429"/>
  <c r="J429"/>
  <c r="F430"/>
  <c r="G430"/>
  <c r="H430"/>
  <c r="I430"/>
  <c r="J430"/>
  <c r="F431"/>
  <c r="G431"/>
  <c r="H431"/>
  <c r="I431"/>
  <c r="J431"/>
  <c r="F432"/>
  <c r="G432"/>
  <c r="H432"/>
  <c r="I432"/>
  <c r="J432"/>
  <c r="F433"/>
  <c r="G433"/>
  <c r="H433"/>
  <c r="I433"/>
  <c r="J433"/>
  <c r="F434"/>
  <c r="G434"/>
  <c r="H434"/>
  <c r="I434"/>
  <c r="J434"/>
  <c r="F435"/>
  <c r="G435"/>
  <c r="H435"/>
  <c r="I435"/>
  <c r="J435"/>
  <c r="F436"/>
  <c r="G436"/>
  <c r="H436"/>
  <c r="I436"/>
  <c r="J436"/>
  <c r="F437"/>
  <c r="G437"/>
  <c r="H437"/>
  <c r="I437"/>
  <c r="J437"/>
  <c r="F438"/>
  <c r="G438"/>
  <c r="H438"/>
  <c r="I438"/>
  <c r="J438"/>
  <c r="F439"/>
  <c r="G439"/>
  <c r="H439"/>
  <c r="I439"/>
  <c r="J439"/>
  <c r="F440"/>
  <c r="G440"/>
  <c r="H440"/>
  <c r="I440"/>
  <c r="J440"/>
  <c r="F441"/>
  <c r="G441"/>
  <c r="H441"/>
  <c r="I441"/>
  <c r="J441"/>
  <c r="F442"/>
  <c r="G442"/>
  <c r="H442"/>
  <c r="I442"/>
  <c r="J442"/>
  <c r="F443"/>
  <c r="G443"/>
  <c r="H443"/>
  <c r="I443"/>
  <c r="J443"/>
  <c r="F444"/>
  <c r="G444"/>
  <c r="H444"/>
  <c r="I444"/>
  <c r="J444"/>
  <c r="F445"/>
  <c r="G445"/>
  <c r="H445"/>
  <c r="I445"/>
  <c r="J445"/>
  <c r="F446"/>
  <c r="G446"/>
  <c r="H446"/>
  <c r="I446"/>
  <c r="J446"/>
  <c r="F447"/>
  <c r="G447"/>
  <c r="H447"/>
  <c r="I447"/>
  <c r="J447"/>
  <c r="F448"/>
  <c r="G448"/>
  <c r="H448"/>
  <c r="I448"/>
  <c r="J448"/>
  <c r="F449"/>
  <c r="G449"/>
  <c r="H449"/>
  <c r="I449"/>
  <c r="J449"/>
  <c r="F450"/>
  <c r="G450"/>
  <c r="H450"/>
  <c r="I450"/>
  <c r="J450"/>
  <c r="F451"/>
  <c r="G451"/>
  <c r="H451"/>
  <c r="I451"/>
  <c r="J451"/>
  <c r="F452"/>
  <c r="G452"/>
  <c r="H452"/>
  <c r="I452"/>
  <c r="J452"/>
  <c r="F453"/>
  <c r="G453"/>
  <c r="H453"/>
  <c r="I453"/>
  <c r="J453"/>
  <c r="F454"/>
  <c r="G454"/>
  <c r="H454"/>
  <c r="I454"/>
  <c r="J454"/>
  <c r="F455"/>
  <c r="G455"/>
  <c r="H455"/>
  <c r="I455"/>
  <c r="J455"/>
  <c r="F456"/>
  <c r="G456"/>
  <c r="H456"/>
  <c r="I456"/>
  <c r="J456"/>
  <c r="F457"/>
  <c r="G457"/>
  <c r="H457"/>
  <c r="I457"/>
  <c r="J457"/>
  <c r="F458"/>
  <c r="G458"/>
  <c r="H458"/>
  <c r="I458"/>
  <c r="J458"/>
  <c r="F459"/>
  <c r="G459"/>
  <c r="H459"/>
  <c r="I459"/>
  <c r="J459"/>
  <c r="F460"/>
  <c r="G460"/>
  <c r="H460"/>
  <c r="I460"/>
  <c r="J460"/>
  <c r="F461"/>
  <c r="G461"/>
  <c r="H461"/>
  <c r="I461"/>
  <c r="J461"/>
  <c r="F462"/>
  <c r="G462"/>
  <c r="H462"/>
  <c r="I462"/>
  <c r="J462"/>
  <c r="F463"/>
  <c r="G463"/>
  <c r="H463"/>
  <c r="I463"/>
  <c r="J463"/>
  <c r="F464"/>
  <c r="G464"/>
  <c r="H464"/>
  <c r="I464"/>
  <c r="J464"/>
  <c r="F465"/>
  <c r="G465"/>
  <c r="H465"/>
  <c r="I465"/>
  <c r="J465"/>
  <c r="F466"/>
  <c r="G466"/>
  <c r="H466"/>
  <c r="I466"/>
  <c r="J466"/>
  <c r="F467"/>
  <c r="G467"/>
  <c r="H467"/>
  <c r="I467"/>
  <c r="J467"/>
  <c r="F468"/>
  <c r="G468"/>
  <c r="H468"/>
  <c r="I468"/>
  <c r="J468"/>
  <c r="F469"/>
  <c r="G469"/>
  <c r="H469"/>
  <c r="I469"/>
  <c r="J469"/>
  <c r="F470"/>
  <c r="G470"/>
  <c r="H470"/>
  <c r="I470"/>
  <c r="J470"/>
  <c r="F471"/>
  <c r="G471"/>
  <c r="H471"/>
  <c r="I471"/>
  <c r="J471"/>
  <c r="F472"/>
  <c r="G472"/>
  <c r="H472"/>
  <c r="I472"/>
  <c r="J472"/>
  <c r="F473"/>
  <c r="G473"/>
  <c r="H473"/>
  <c r="I473"/>
  <c r="J473"/>
  <c r="F474"/>
  <c r="G474"/>
  <c r="H474"/>
  <c r="I474"/>
  <c r="J474"/>
  <c r="F475"/>
  <c r="G475"/>
  <c r="H475"/>
  <c r="I475"/>
  <c r="J475"/>
  <c r="F476"/>
  <c r="G476"/>
  <c r="H476"/>
  <c r="I476"/>
  <c r="J476"/>
  <c r="F477"/>
  <c r="G477"/>
  <c r="H477"/>
  <c r="I477"/>
  <c r="J477"/>
  <c r="F478"/>
  <c r="G478"/>
  <c r="H478"/>
  <c r="I478"/>
  <c r="J478"/>
  <c r="F479"/>
  <c r="G479"/>
  <c r="H479"/>
  <c r="I479"/>
  <c r="J479"/>
  <c r="F480"/>
  <c r="G480"/>
  <c r="H480"/>
  <c r="I480"/>
  <c r="J480"/>
  <c r="F481"/>
  <c r="G481"/>
  <c r="H481"/>
  <c r="I481"/>
  <c r="J481"/>
  <c r="F482"/>
  <c r="G482"/>
  <c r="H482"/>
  <c r="I482"/>
  <c r="J482"/>
  <c r="F483"/>
  <c r="G483"/>
  <c r="H483"/>
  <c r="I483"/>
  <c r="J483"/>
  <c r="F484"/>
  <c r="G484"/>
  <c r="H484"/>
  <c r="I484"/>
  <c r="J484"/>
  <c r="F485"/>
  <c r="G485"/>
  <c r="H485"/>
  <c r="I485"/>
  <c r="J485"/>
  <c r="F486"/>
  <c r="G486"/>
  <c r="H486"/>
  <c r="I486"/>
  <c r="J486"/>
  <c r="F487"/>
  <c r="G487"/>
  <c r="H487"/>
  <c r="I487"/>
  <c r="J487"/>
  <c r="F488"/>
  <c r="G488"/>
  <c r="H488"/>
  <c r="I488"/>
  <c r="J488"/>
  <c r="F489"/>
  <c r="G489"/>
  <c r="H489"/>
  <c r="I489"/>
  <c r="J489"/>
  <c r="F490"/>
  <c r="G490"/>
  <c r="H490"/>
  <c r="I490"/>
  <c r="J490"/>
  <c r="F491"/>
  <c r="G491"/>
  <c r="H491"/>
  <c r="I491"/>
  <c r="J491"/>
  <c r="F492"/>
  <c r="G492"/>
  <c r="H492"/>
  <c r="I492"/>
  <c r="J492"/>
  <c r="F493"/>
  <c r="G493"/>
  <c r="H493"/>
  <c r="I493"/>
  <c r="J493"/>
  <c r="F494"/>
  <c r="G494"/>
  <c r="H494"/>
  <c r="I494"/>
  <c r="J494"/>
  <c r="F495"/>
  <c r="G495"/>
  <c r="H495"/>
  <c r="I495"/>
  <c r="J495"/>
  <c r="F496"/>
  <c r="G496"/>
  <c r="H496"/>
  <c r="I496"/>
  <c r="J496"/>
  <c r="F497"/>
  <c r="G497"/>
  <c r="H497"/>
  <c r="I497"/>
  <c r="J497"/>
  <c r="F498"/>
  <c r="G498"/>
  <c r="H498"/>
  <c r="I498"/>
  <c r="J498"/>
  <c r="F499"/>
  <c r="G499"/>
  <c r="H499"/>
  <c r="I499"/>
  <c r="J499"/>
  <c r="F500"/>
  <c r="G500"/>
  <c r="H500"/>
  <c r="I500"/>
  <c r="J500"/>
  <c r="F501"/>
  <c r="G501"/>
  <c r="H501"/>
  <c r="I501"/>
  <c r="J501"/>
  <c r="F502"/>
  <c r="G502"/>
  <c r="H502"/>
  <c r="I502"/>
  <c r="J502"/>
  <c r="F503"/>
  <c r="G503"/>
  <c r="H503"/>
  <c r="I503"/>
  <c r="J503"/>
  <c r="F504"/>
  <c r="G504"/>
  <c r="H504"/>
  <c r="I504"/>
  <c r="J504"/>
  <c r="F505"/>
  <c r="G505"/>
  <c r="H505"/>
  <c r="I505"/>
  <c r="J505"/>
  <c r="F506"/>
  <c r="G506"/>
  <c r="H506"/>
  <c r="I506"/>
  <c r="J506"/>
  <c r="F507"/>
  <c r="G507"/>
  <c r="H507"/>
  <c r="I507"/>
  <c r="J507"/>
  <c r="F508"/>
  <c r="G508"/>
  <c r="H508"/>
  <c r="I508"/>
  <c r="J508"/>
  <c r="F509"/>
  <c r="G509"/>
  <c r="H509"/>
  <c r="I509"/>
  <c r="J509"/>
  <c r="F510"/>
  <c r="G510"/>
  <c r="H510"/>
  <c r="I510"/>
  <c r="J510"/>
  <c r="F511"/>
  <c r="G511"/>
  <c r="H511"/>
  <c r="I511"/>
  <c r="J511"/>
  <c r="F512"/>
  <c r="G512"/>
  <c r="H512"/>
  <c r="I512"/>
  <c r="J512"/>
  <c r="F513"/>
  <c r="G513"/>
  <c r="H513"/>
  <c r="I513"/>
  <c r="J513"/>
  <c r="F514"/>
  <c r="G514"/>
  <c r="H514"/>
  <c r="I514"/>
  <c r="J514"/>
  <c r="F515"/>
  <c r="G515"/>
  <c r="H515"/>
  <c r="I515"/>
  <c r="J515"/>
  <c r="F516"/>
  <c r="G516"/>
  <c r="H516"/>
  <c r="I516"/>
  <c r="J516"/>
  <c r="F517"/>
  <c r="G517"/>
  <c r="H517"/>
  <c r="I517"/>
  <c r="J517"/>
  <c r="F518"/>
  <c r="G518"/>
  <c r="H518"/>
  <c r="I518"/>
  <c r="J518"/>
  <c r="F519"/>
  <c r="G519"/>
  <c r="H519"/>
  <c r="I519"/>
  <c r="J519"/>
  <c r="F520"/>
  <c r="G520"/>
  <c r="H520"/>
  <c r="I520"/>
  <c r="J520"/>
  <c r="F521"/>
  <c r="G521"/>
  <c r="H521"/>
  <c r="I521"/>
  <c r="J521"/>
  <c r="F522"/>
  <c r="G522"/>
  <c r="H522"/>
  <c r="I522"/>
  <c r="J522"/>
  <c r="F523"/>
  <c r="G523"/>
  <c r="H523"/>
  <c r="I523"/>
  <c r="J523"/>
  <c r="F524"/>
  <c r="G524"/>
  <c r="H524"/>
  <c r="I524"/>
  <c r="J524"/>
  <c r="F525"/>
  <c r="G525"/>
  <c r="H525"/>
  <c r="I525"/>
  <c r="J525"/>
</calcChain>
</file>

<file path=xl/sharedStrings.xml><?xml version="1.0" encoding="utf-8"?>
<sst xmlns="http://schemas.openxmlformats.org/spreadsheetml/2006/main" count="119" uniqueCount="50">
  <si>
    <t>CPI-April 2010</t>
  </si>
  <si>
    <t>TABLE OF PROPORTIONS</t>
  </si>
  <si>
    <t xml:space="preserve">    One Child</t>
  </si>
  <si>
    <t xml:space="preserve">     Two Children</t>
  </si>
  <si>
    <t xml:space="preserve">   Three Children</t>
  </si>
  <si>
    <t xml:space="preserve">   Four Children</t>
  </si>
  <si>
    <t xml:space="preserve">   Five Children</t>
  </si>
  <si>
    <t xml:space="preserve">   Six Children</t>
  </si>
  <si>
    <t>%</t>
  </si>
  <si>
    <t>Margin</t>
  </si>
  <si>
    <t>One Child</t>
  </si>
  <si>
    <t>Two Children</t>
  </si>
  <si>
    <t>Three Children</t>
  </si>
  <si>
    <t>Four Children</t>
  </si>
  <si>
    <t>Five Children</t>
  </si>
  <si>
    <t>Monthly Combined Available Income</t>
  </si>
  <si>
    <t>Prototype of an Updated Washington Table</t>
  </si>
  <si>
    <t>Based on Betson-Rothbarth Estimates from 2004-2008 CES</t>
  </si>
  <si>
    <t>Draft: August 31, 2011</t>
  </si>
  <si>
    <t>A</t>
  </si>
  <si>
    <t>B</t>
  </si>
  <si>
    <t>CPI-U July 2011</t>
  </si>
  <si>
    <t>(per child amount)</t>
  </si>
  <si>
    <t>Rothbarth</t>
  </si>
  <si>
    <t xml:space="preserve">Marginal Cost of </t>
  </si>
  <si>
    <t>2nd child</t>
  </si>
  <si>
    <t>3rd child</t>
  </si>
  <si>
    <t>4th child</t>
  </si>
  <si>
    <t>5th child</t>
  </si>
  <si>
    <t>One</t>
  </si>
  <si>
    <t>Child</t>
  </si>
  <si>
    <t>Two</t>
  </si>
  <si>
    <t>Children</t>
  </si>
  <si>
    <t xml:space="preserve">Three </t>
  </si>
  <si>
    <t xml:space="preserve">Four </t>
  </si>
  <si>
    <t xml:space="preserve">Five </t>
  </si>
  <si>
    <t>Current:</t>
  </si>
  <si>
    <t>New Rothbarth</t>
  </si>
  <si>
    <t>Annual Net Income</t>
  </si>
  <si>
    <t>Monthly Net Income</t>
  </si>
  <si>
    <t>Economic Table by Age (A: 0 to 11 and B: 12 to 17)</t>
  </si>
  <si>
    <t>Current Washington Economic Table vs. Economic Table Based Upon Betson Rothbarth Estimates (2010)</t>
  </si>
  <si>
    <t>Current</t>
  </si>
  <si>
    <t>% Difference</t>
  </si>
  <si>
    <t>Economic Table Comparison of 'Average' Spending for 0 to 17 year olds by Combined Net Income</t>
  </si>
  <si>
    <t>Current Economic Table versus Economic Table based upon Betson Rothbarth Estimates (2010)</t>
  </si>
  <si>
    <t>"Average" for Current Table = (2 x Value for 0-11 + Value for 12-17)/3</t>
  </si>
  <si>
    <t>Blue Shaded Areas are where the "New" estimates exceed the Current Economic Table</t>
  </si>
  <si>
    <t>Based on Betson-Rothbarth Estimates from 2004-2008 CE</t>
  </si>
  <si>
    <t>As a % of Combined Net Income</t>
  </si>
</sst>
</file>

<file path=xl/styles.xml><?xml version="1.0" encoding="utf-8"?>
<styleSheet xmlns="http://schemas.openxmlformats.org/spreadsheetml/2006/main">
  <numFmts count="6">
    <numFmt numFmtId="164" formatCode="General_)"/>
    <numFmt numFmtId="165" formatCode="0.0000_)"/>
    <numFmt numFmtId="166" formatCode="0.0000"/>
    <numFmt numFmtId="167" formatCode="0.0%"/>
    <numFmt numFmtId="168" formatCode="0.00_)"/>
    <numFmt numFmtId="169" formatCode="0_)"/>
  </numFmts>
  <fonts count="15">
    <font>
      <sz val="10"/>
      <name val="Helvetica"/>
    </font>
    <font>
      <sz val="10"/>
      <name val="Arial"/>
    </font>
    <font>
      <sz val="10"/>
      <color indexed="8"/>
      <name val="Verdana"/>
      <family val="2"/>
    </font>
    <font>
      <sz val="8"/>
      <name val="Calisto MT"/>
      <family val="1"/>
    </font>
    <font>
      <b/>
      <sz val="18"/>
      <name val="CG Times (W1)"/>
      <family val="1"/>
    </font>
    <font>
      <b/>
      <sz val="16"/>
      <name val="Agency FB"/>
    </font>
    <font>
      <sz val="14"/>
      <name val="Agency FB"/>
    </font>
    <font>
      <sz val="10"/>
      <name val="Agency FB"/>
    </font>
    <font>
      <b/>
      <sz val="10"/>
      <name val="Helvetica"/>
    </font>
    <font>
      <sz val="10"/>
      <name val="Helvetica"/>
    </font>
    <font>
      <sz val="10"/>
      <name val="Arial Unicode MS"/>
      <family val="2"/>
    </font>
    <font>
      <sz val="8"/>
      <name val="Arial"/>
    </font>
    <font>
      <sz val="12"/>
      <name val="Agency FB"/>
    </font>
    <font>
      <u/>
      <sz val="10"/>
      <color theme="10"/>
      <name val="Helvetica"/>
    </font>
    <font>
      <u/>
      <sz val="10"/>
      <color theme="11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9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8">
    <xf numFmtId="164" fontId="0" fillId="0" borderId="0"/>
    <xf numFmtId="0" fontId="1" fillId="0" borderId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</cellStyleXfs>
  <cellXfs count="135">
    <xf numFmtId="164" fontId="0" fillId="0" borderId="0" xfId="0"/>
    <xf numFmtId="164" fontId="0" fillId="0" borderId="0" xfId="0" applyAlignment="1" applyProtection="1">
      <alignment horizontal="left"/>
    </xf>
    <xf numFmtId="0" fontId="1" fillId="0" borderId="0" xfId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/>
    <xf numFmtId="164" fontId="1" fillId="0" borderId="0" xfId="1" applyNumberFormat="1"/>
    <xf numFmtId="0" fontId="1" fillId="0" borderId="0" xfId="1" applyAlignment="1" applyProtection="1">
      <alignment horizontal="left"/>
    </xf>
    <xf numFmtId="0" fontId="1" fillId="0" borderId="0" xfId="1" quotePrefix="1" applyAlignment="1">
      <alignment wrapText="1"/>
    </xf>
    <xf numFmtId="166" fontId="1" fillId="0" borderId="0" xfId="1" applyNumberFormat="1"/>
    <xf numFmtId="0" fontId="1" fillId="0" borderId="0" xfId="1" applyAlignment="1" applyProtection="1">
      <alignment horizontal="center"/>
    </xf>
    <xf numFmtId="17" fontId="1" fillId="0" borderId="0" xfId="1" applyNumberFormat="1" applyFont="1"/>
    <xf numFmtId="165" fontId="1" fillId="0" borderId="0" xfId="1" applyNumberFormat="1" applyProtection="1"/>
    <xf numFmtId="1" fontId="1" fillId="0" borderId="0" xfId="1" applyNumberFormat="1"/>
    <xf numFmtId="1" fontId="0" fillId="3" borderId="0" xfId="0" applyNumberFormat="1" applyFill="1"/>
    <xf numFmtId="165" fontId="0" fillId="0" borderId="0" xfId="0" applyNumberFormat="1" applyProtection="1"/>
    <xf numFmtId="165" fontId="1" fillId="0" borderId="0" xfId="1" applyNumberFormat="1"/>
    <xf numFmtId="14" fontId="3" fillId="4" borderId="2" xfId="1" applyNumberFormat="1" applyFont="1" applyFill="1" applyBorder="1" applyAlignment="1" applyProtection="1">
      <alignment horizontal="left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169" fontId="8" fillId="5" borderId="6" xfId="1" applyNumberFormat="1" applyFont="1" applyFill="1" applyBorder="1" applyAlignment="1" applyProtection="1">
      <alignment vertical="center"/>
    </xf>
    <xf numFmtId="168" fontId="9" fillId="0" borderId="7" xfId="1" applyNumberFormat="1" applyFont="1" applyBorder="1" applyAlignment="1" applyProtection="1">
      <alignment horizontal="right" vertical="center"/>
    </xf>
    <xf numFmtId="168" fontId="9" fillId="0" borderId="8" xfId="1" applyNumberFormat="1" applyFont="1" applyBorder="1" applyAlignment="1" applyProtection="1">
      <alignment horizontal="right" vertical="center"/>
    </xf>
    <xf numFmtId="169" fontId="9" fillId="5" borderId="6" xfId="1" applyNumberFormat="1" applyFont="1" applyFill="1" applyBorder="1" applyAlignment="1" applyProtection="1">
      <alignment vertical="center"/>
    </xf>
    <xf numFmtId="169" fontId="9" fillId="0" borderId="6" xfId="1" applyNumberFormat="1" applyFont="1" applyFill="1" applyBorder="1" applyAlignment="1" applyProtection="1">
      <alignment vertical="center"/>
    </xf>
    <xf numFmtId="169" fontId="9" fillId="6" borderId="9" xfId="1" applyNumberFormat="1" applyFont="1" applyFill="1" applyBorder="1" applyAlignment="1" applyProtection="1">
      <alignment vertical="center"/>
    </xf>
    <xf numFmtId="0" fontId="9" fillId="0" borderId="7" xfId="1" applyFont="1" applyBorder="1" applyAlignment="1" applyProtection="1">
      <alignment horizontal="right" vertical="center"/>
    </xf>
    <xf numFmtId="0" fontId="9" fillId="0" borderId="10" xfId="1" applyFont="1" applyBorder="1" applyAlignment="1" applyProtection="1">
      <alignment horizontal="right" vertical="center"/>
    </xf>
    <xf numFmtId="0" fontId="1" fillId="0" borderId="0" xfId="1" applyFill="1" applyBorder="1"/>
    <xf numFmtId="164" fontId="10" fillId="0" borderId="0" xfId="0" applyFont="1"/>
    <xf numFmtId="0" fontId="2" fillId="2" borderId="0" xfId="1" applyFont="1" applyFill="1" applyBorder="1" applyAlignment="1"/>
    <xf numFmtId="168" fontId="9" fillId="0" borderId="11" xfId="1" applyNumberFormat="1" applyFont="1" applyBorder="1" applyAlignment="1" applyProtection="1">
      <alignment horizontal="right" vertical="center"/>
    </xf>
    <xf numFmtId="0" fontId="1" fillId="0" borderId="3" xfId="1" applyBorder="1"/>
    <xf numFmtId="168" fontId="0" fillId="0" borderId="8" xfId="0" applyNumberFormat="1" applyFont="1" applyBorder="1" applyAlignment="1" applyProtection="1">
      <alignment horizontal="right" vertical="center"/>
    </xf>
    <xf numFmtId="0" fontId="0" fillId="0" borderId="11" xfId="0" applyNumberFormat="1" applyFont="1" applyBorder="1" applyAlignment="1" applyProtection="1">
      <alignment horizontal="right" vertical="center"/>
    </xf>
    <xf numFmtId="2" fontId="0" fillId="0" borderId="8" xfId="0" applyNumberFormat="1" applyFont="1" applyBorder="1" applyAlignment="1" applyProtection="1">
      <alignment horizontal="right" vertical="center"/>
    </xf>
    <xf numFmtId="164" fontId="0" fillId="0" borderId="11" xfId="0" applyFont="1" applyBorder="1" applyAlignment="1" applyProtection="1">
      <alignment horizontal="right" vertical="center"/>
    </xf>
    <xf numFmtId="2" fontId="0" fillId="0" borderId="12" xfId="0" applyNumberFormat="1" applyFont="1" applyBorder="1" applyAlignment="1" applyProtection="1">
      <alignment horizontal="right" vertical="center"/>
    </xf>
    <xf numFmtId="164" fontId="0" fillId="0" borderId="13" xfId="0" applyFont="1" applyBorder="1" applyAlignment="1" applyProtection="1">
      <alignment horizontal="right" vertical="center"/>
    </xf>
    <xf numFmtId="0" fontId="1" fillId="0" borderId="14" xfId="1" applyBorder="1"/>
    <xf numFmtId="0" fontId="1" fillId="0" borderId="0" xfId="1" applyBorder="1"/>
    <xf numFmtId="169" fontId="8" fillId="5" borderId="15" xfId="1" applyNumberFormat="1" applyFont="1" applyFill="1" applyBorder="1" applyAlignment="1" applyProtection="1">
      <alignment vertical="center"/>
    </xf>
    <xf numFmtId="169" fontId="9" fillId="5" borderId="9" xfId="1" applyNumberFormat="1" applyFont="1" applyFill="1" applyBorder="1" applyAlignment="1" applyProtection="1">
      <alignment vertical="center"/>
    </xf>
    <xf numFmtId="169" fontId="9" fillId="0" borderId="9" xfId="1" applyNumberFormat="1" applyFont="1" applyFill="1" applyBorder="1" applyAlignment="1" applyProtection="1">
      <alignment vertical="center"/>
    </xf>
    <xf numFmtId="1" fontId="1" fillId="0" borderId="0" xfId="1" applyNumberFormat="1" applyFont="1"/>
    <xf numFmtId="169" fontId="9" fillId="0" borderId="16" xfId="1" applyNumberFormat="1" applyFont="1" applyFill="1" applyBorder="1" applyAlignment="1" applyProtection="1">
      <alignment vertical="center"/>
    </xf>
    <xf numFmtId="169" fontId="9" fillId="6" borderId="17" xfId="1" applyNumberFormat="1" applyFont="1" applyFill="1" applyBorder="1" applyAlignment="1" applyProtection="1">
      <alignment vertical="center"/>
    </xf>
    <xf numFmtId="0" fontId="1" fillId="7" borderId="18" xfId="1" applyFill="1" applyBorder="1" applyAlignment="1"/>
    <xf numFmtId="0" fontId="1" fillId="7" borderId="19" xfId="1" applyFill="1" applyBorder="1" applyAlignment="1"/>
    <xf numFmtId="0" fontId="1" fillId="8" borderId="0" xfId="1" applyFill="1" applyBorder="1" applyAlignment="1"/>
    <xf numFmtId="0" fontId="1" fillId="7" borderId="20" xfId="1" applyFill="1" applyBorder="1" applyAlignment="1"/>
    <xf numFmtId="0" fontId="1" fillId="7" borderId="21" xfId="1" applyFill="1" applyBorder="1" applyAlignment="1"/>
    <xf numFmtId="0" fontId="1" fillId="8" borderId="0" xfId="1" applyFill="1" applyBorder="1" applyAlignment="1">
      <alignment vertical="center"/>
    </xf>
    <xf numFmtId="169" fontId="9" fillId="8" borderId="0" xfId="1" applyNumberFormat="1" applyFont="1" applyFill="1" applyBorder="1" applyAlignment="1" applyProtection="1">
      <alignment vertical="center"/>
    </xf>
    <xf numFmtId="169" fontId="9" fillId="8" borderId="22" xfId="1" applyNumberFormat="1" applyFont="1" applyFill="1" applyBorder="1" applyAlignment="1" applyProtection="1">
      <alignment vertical="center"/>
    </xf>
    <xf numFmtId="169" fontId="9" fillId="8" borderId="23" xfId="1" applyNumberFormat="1" applyFont="1" applyFill="1" applyBorder="1" applyAlignment="1" applyProtection="1">
      <alignment vertical="center"/>
    </xf>
    <xf numFmtId="0" fontId="7" fillId="9" borderId="2" xfId="1" applyFont="1" applyFill="1" applyBorder="1" applyAlignment="1" applyProtection="1">
      <alignment horizontal="center" vertical="center" wrapText="1"/>
    </xf>
    <xf numFmtId="164" fontId="0" fillId="0" borderId="3" xfId="0" applyBorder="1" applyAlignment="1"/>
    <xf numFmtId="164" fontId="0" fillId="0" borderId="0" xfId="0" applyBorder="1" applyAlignment="1">
      <alignment horizontal="center"/>
    </xf>
    <xf numFmtId="164" fontId="0" fillId="0" borderId="24" xfId="0" applyBorder="1" applyAlignment="1">
      <alignment horizontal="center"/>
    </xf>
    <xf numFmtId="0" fontId="7" fillId="8" borderId="25" xfId="1" applyFont="1" applyFill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 wrapText="1"/>
    </xf>
    <xf numFmtId="168" fontId="9" fillId="0" borderId="29" xfId="1" applyNumberFormat="1" applyFont="1" applyBorder="1" applyAlignment="1" applyProtection="1">
      <alignment horizontal="right" vertical="center"/>
    </xf>
    <xf numFmtId="0" fontId="9" fillId="0" borderId="29" xfId="1" applyFont="1" applyBorder="1" applyAlignment="1" applyProtection="1">
      <alignment horizontal="right" vertical="center"/>
    </xf>
    <xf numFmtId="0" fontId="9" fillId="0" borderId="30" xfId="1" applyFont="1" applyBorder="1" applyAlignment="1" applyProtection="1">
      <alignment horizontal="right" vertical="center"/>
    </xf>
    <xf numFmtId="0" fontId="1" fillId="0" borderId="31" xfId="1" applyBorder="1"/>
    <xf numFmtId="0" fontId="5" fillId="0" borderId="0" xfId="1" applyFont="1" applyBorder="1" applyAlignment="1"/>
    <xf numFmtId="0" fontId="1" fillId="0" borderId="4" xfId="1" applyBorder="1"/>
    <xf numFmtId="0" fontId="6" fillId="0" borderId="0" xfId="1" applyFont="1" applyBorder="1" applyAlignment="1"/>
    <xf numFmtId="169" fontId="9" fillId="0" borderId="32" xfId="1" applyNumberFormat="1" applyFont="1" applyFill="1" applyBorder="1" applyAlignment="1" applyProtection="1">
      <alignment vertical="center"/>
    </xf>
    <xf numFmtId="0" fontId="7" fillId="0" borderId="33" xfId="1" applyFont="1" applyBorder="1" applyAlignment="1">
      <alignment horizontal="center"/>
    </xf>
    <xf numFmtId="169" fontId="9" fillId="0" borderId="15" xfId="1" applyNumberFormat="1" applyFont="1" applyFill="1" applyBorder="1" applyAlignment="1" applyProtection="1">
      <alignment vertical="center"/>
    </xf>
    <xf numFmtId="168" fontId="9" fillId="0" borderId="34" xfId="1" applyNumberFormat="1" applyFont="1" applyBorder="1" applyAlignment="1" applyProtection="1">
      <alignment horizontal="right" vertical="center"/>
    </xf>
    <xf numFmtId="0" fontId="1" fillId="0" borderId="24" xfId="1" applyBorder="1"/>
    <xf numFmtId="0" fontId="0" fillId="0" borderId="0" xfId="0" applyNumberFormat="1" applyFont="1" applyBorder="1" applyAlignment="1" applyProtection="1">
      <alignment horizontal="right" vertical="center"/>
    </xf>
    <xf numFmtId="164" fontId="0" fillId="0" borderId="0" xfId="0" applyFont="1" applyBorder="1" applyAlignment="1" applyProtection="1">
      <alignment horizontal="right" vertical="center"/>
    </xf>
    <xf numFmtId="169" fontId="9" fillId="0" borderId="35" xfId="1" applyNumberFormat="1" applyFont="1" applyFill="1" applyBorder="1" applyAlignment="1" applyProtection="1">
      <alignment vertical="center"/>
    </xf>
    <xf numFmtId="169" fontId="9" fillId="0" borderId="36" xfId="1" applyNumberFormat="1" applyFont="1" applyFill="1" applyBorder="1" applyAlignment="1" applyProtection="1">
      <alignment vertical="center"/>
    </xf>
    <xf numFmtId="169" fontId="9" fillId="0" borderId="37" xfId="1" applyNumberFormat="1" applyFont="1" applyFill="1" applyBorder="1" applyAlignment="1" applyProtection="1">
      <alignment vertical="center"/>
    </xf>
    <xf numFmtId="169" fontId="9" fillId="0" borderId="0" xfId="1" applyNumberFormat="1" applyFont="1" applyFill="1" applyBorder="1" applyAlignment="1" applyProtection="1">
      <alignment vertical="center"/>
    </xf>
    <xf numFmtId="169" fontId="9" fillId="6" borderId="0" xfId="1" applyNumberFormat="1" applyFont="1" applyFill="1" applyBorder="1" applyAlignment="1" applyProtection="1">
      <alignment vertical="center"/>
    </xf>
    <xf numFmtId="164" fontId="0" fillId="0" borderId="0" xfId="0" applyFill="1" applyBorder="1" applyAlignment="1"/>
    <xf numFmtId="0" fontId="0" fillId="0" borderId="0" xfId="0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1" fontId="9" fillId="0" borderId="29" xfId="1" applyNumberFormat="1" applyFont="1" applyBorder="1" applyAlignment="1" applyProtection="1">
      <alignment horizontal="right" vertical="center"/>
    </xf>
    <xf numFmtId="1" fontId="9" fillId="0" borderId="30" xfId="1" applyNumberFormat="1" applyFont="1" applyBorder="1" applyAlignment="1" applyProtection="1">
      <alignment horizontal="right" vertical="center"/>
    </xf>
    <xf numFmtId="0" fontId="11" fillId="0" borderId="2" xfId="1" applyFont="1" applyBorder="1"/>
    <xf numFmtId="1" fontId="9" fillId="0" borderId="40" xfId="1" applyNumberFormat="1" applyFont="1" applyBorder="1" applyAlignment="1" applyProtection="1">
      <alignment horizontal="right" vertical="center"/>
    </xf>
    <xf numFmtId="0" fontId="7" fillId="9" borderId="41" xfId="1" applyFont="1" applyFill="1" applyBorder="1" applyAlignment="1" applyProtection="1">
      <alignment horizontal="center" vertical="center" wrapText="1"/>
    </xf>
    <xf numFmtId="169" fontId="9" fillId="0" borderId="42" xfId="1" applyNumberFormat="1" applyFont="1" applyFill="1" applyBorder="1" applyAlignment="1" applyProtection="1">
      <alignment vertical="center"/>
    </xf>
    <xf numFmtId="168" fontId="0" fillId="0" borderId="0" xfId="0" applyNumberFormat="1"/>
    <xf numFmtId="169" fontId="0" fillId="0" borderId="0" xfId="0" applyNumberFormat="1"/>
    <xf numFmtId="167" fontId="0" fillId="0" borderId="0" xfId="0" applyNumberFormat="1"/>
    <xf numFmtId="0" fontId="7" fillId="0" borderId="0" xfId="1" applyFont="1" applyBorder="1" applyAlignment="1">
      <alignment horizontal="center"/>
    </xf>
    <xf numFmtId="3" fontId="0" fillId="0" borderId="0" xfId="0" applyNumberFormat="1"/>
    <xf numFmtId="169" fontId="0" fillId="10" borderId="0" xfId="0" applyNumberFormat="1" applyFill="1"/>
    <xf numFmtId="167" fontId="0" fillId="10" borderId="0" xfId="0" applyNumberFormat="1" applyFill="1"/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0" fontId="1" fillId="0" borderId="43" xfId="1" applyBorder="1"/>
    <xf numFmtId="0" fontId="1" fillId="0" borderId="44" xfId="1" applyBorder="1"/>
    <xf numFmtId="0" fontId="1" fillId="0" borderId="44" xfId="1" applyBorder="1" applyAlignment="1">
      <alignment horizontal="center"/>
    </xf>
    <xf numFmtId="0" fontId="1" fillId="0" borderId="45" xfId="1" applyBorder="1"/>
    <xf numFmtId="0" fontId="7" fillId="0" borderId="46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167" fontId="1" fillId="0" borderId="46" xfId="1" applyNumberFormat="1" applyBorder="1"/>
    <xf numFmtId="167" fontId="1" fillId="0" borderId="0" xfId="1" applyNumberFormat="1" applyBorder="1"/>
    <xf numFmtId="167" fontId="1" fillId="0" borderId="38" xfId="1" applyNumberFormat="1" applyBorder="1"/>
    <xf numFmtId="167" fontId="1" fillId="0" borderId="37" xfId="1" applyNumberFormat="1" applyBorder="1"/>
    <xf numFmtId="167" fontId="1" fillId="0" borderId="20" xfId="1" applyNumberFormat="1" applyBorder="1"/>
    <xf numFmtId="167" fontId="1" fillId="0" borderId="34" xfId="1" applyNumberFormat="1" applyBorder="1"/>
    <xf numFmtId="0" fontId="1" fillId="0" borderId="2" xfId="1" applyBorder="1"/>
    <xf numFmtId="0" fontId="1" fillId="0" borderId="3" xfId="1" applyBorder="1" applyAlignment="1">
      <alignment horizontal="center"/>
    </xf>
    <xf numFmtId="0" fontId="1" fillId="0" borderId="5" xfId="1" applyBorder="1"/>
    <xf numFmtId="167" fontId="1" fillId="0" borderId="14" xfId="1" applyNumberFormat="1" applyBorder="1"/>
    <xf numFmtId="167" fontId="1" fillId="0" borderId="5" xfId="1" applyNumberFormat="1" applyBorder="1"/>
    <xf numFmtId="167" fontId="1" fillId="0" borderId="31" xfId="1" applyNumberFormat="1" applyBorder="1"/>
    <xf numFmtId="167" fontId="1" fillId="0" borderId="24" xfId="1" applyNumberFormat="1" applyBorder="1"/>
    <xf numFmtId="167" fontId="1" fillId="0" borderId="39" xfId="1" applyNumberFormat="1" applyBorder="1"/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39" xfId="1" applyFont="1" applyBorder="1" applyAlignment="1">
      <alignment horizontal="center"/>
    </xf>
  </cellXfs>
  <cellStyles count="7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_OR 9699 data updated to 2005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04"/>
  <sheetViews>
    <sheetView topLeftCell="A12" workbookViewId="0">
      <selection activeCell="A33" sqref="A33"/>
    </sheetView>
  </sheetViews>
  <sheetFormatPr defaultColWidth="10.28515625" defaultRowHeight="12.75"/>
  <cols>
    <col min="1" max="1" width="16.85546875" style="2" customWidth="1"/>
    <col min="2" max="2" width="8.42578125" style="2" customWidth="1"/>
    <col min="3" max="3" width="3" style="2" customWidth="1"/>
    <col min="4" max="4" width="9.140625" style="2" customWidth="1"/>
    <col min="5" max="5" width="1.42578125" style="2" customWidth="1"/>
    <col min="6" max="6" width="8.28515625" style="2" customWidth="1"/>
    <col min="7" max="7" width="9.7109375" style="2" customWidth="1"/>
    <col min="8" max="15" width="8.28515625" style="2" customWidth="1"/>
    <col min="16" max="16384" width="10.28515625" style="2"/>
  </cols>
  <sheetData>
    <row r="1" spans="1:31">
      <c r="A1" s="1" t="s">
        <v>0</v>
      </c>
      <c r="B1" s="1"/>
      <c r="C1" s="1"/>
      <c r="D1">
        <v>218.00899999999999</v>
      </c>
      <c r="E1">
        <v>218.00899999999999</v>
      </c>
      <c r="G1" s="3"/>
    </row>
    <row r="2" spans="1:31" ht="15">
      <c r="A2" s="4" t="s">
        <v>21</v>
      </c>
      <c r="B2" s="31"/>
      <c r="C2" s="31"/>
      <c r="D2" s="30">
        <v>225.922</v>
      </c>
    </row>
    <row r="3" spans="1:31">
      <c r="D3" s="5">
        <f>D2/D1</f>
        <v>1.0362966666513769</v>
      </c>
      <c r="I3" s="6" t="s">
        <v>1</v>
      </c>
    </row>
    <row r="5" spans="1:31">
      <c r="F5" s="7"/>
      <c r="N5" s="8">
        <v>1.117</v>
      </c>
      <c r="P5" s="8">
        <v>1.1000000000000001</v>
      </c>
      <c r="R5" s="8">
        <v>1.087</v>
      </c>
    </row>
    <row r="6" spans="1:31">
      <c r="F6" s="7"/>
      <c r="H6" s="9" t="s">
        <v>2</v>
      </c>
      <c r="J6" s="9" t="s">
        <v>3</v>
      </c>
      <c r="L6" s="9" t="s">
        <v>4</v>
      </c>
      <c r="N6" s="9" t="s">
        <v>5</v>
      </c>
      <c r="P6" s="9" t="s">
        <v>6</v>
      </c>
      <c r="R6" s="2" t="s">
        <v>7</v>
      </c>
    </row>
    <row r="7" spans="1:31">
      <c r="F7" s="10">
        <v>40269</v>
      </c>
      <c r="G7" s="10">
        <v>40725</v>
      </c>
      <c r="H7" s="9" t="s">
        <v>8</v>
      </c>
      <c r="I7" s="11" t="s">
        <v>9</v>
      </c>
      <c r="J7" s="9" t="s">
        <v>8</v>
      </c>
      <c r="K7" s="11" t="s">
        <v>9</v>
      </c>
      <c r="L7" s="9" t="s">
        <v>8</v>
      </c>
      <c r="M7" s="11" t="s">
        <v>9</v>
      </c>
      <c r="N7" s="9" t="s">
        <v>8</v>
      </c>
      <c r="O7" s="11" t="s">
        <v>9</v>
      </c>
      <c r="P7" s="9" t="s">
        <v>8</v>
      </c>
      <c r="Q7" s="11" t="s">
        <v>9</v>
      </c>
      <c r="R7" s="2" t="s">
        <v>8</v>
      </c>
      <c r="S7" s="11" t="s">
        <v>9</v>
      </c>
      <c r="U7" s="11"/>
      <c r="W7" s="11"/>
      <c r="Y7" s="11"/>
      <c r="AA7" s="11"/>
      <c r="AC7" s="11"/>
      <c r="AE7" s="11"/>
    </row>
    <row r="8" spans="1:31">
      <c r="F8" s="10"/>
      <c r="G8" s="45">
        <v>0</v>
      </c>
      <c r="H8" s="11">
        <v>0.22048393111666331</v>
      </c>
      <c r="I8" s="11">
        <v>0.22048393111666331</v>
      </c>
      <c r="J8" s="11">
        <v>0.33985084852078223</v>
      </c>
      <c r="K8" s="11">
        <v>0.33985084852078223</v>
      </c>
      <c r="L8" s="11">
        <v>0.42176291574714581</v>
      </c>
      <c r="M8" s="11">
        <v>0.42176291574714581</v>
      </c>
      <c r="N8" s="11">
        <v>0.47110917688956189</v>
      </c>
      <c r="O8" s="11">
        <v>0.47110917688956189</v>
      </c>
      <c r="P8" s="11">
        <v>0.51822009457851814</v>
      </c>
      <c r="Q8" s="11">
        <v>0.51822009457851814</v>
      </c>
      <c r="R8" s="14">
        <v>0.56330524280684924</v>
      </c>
      <c r="S8" s="14">
        <v>0.56330524280684924</v>
      </c>
      <c r="U8" s="11"/>
      <c r="W8" s="11"/>
      <c r="Y8" s="11"/>
      <c r="AA8" s="11"/>
      <c r="AC8" s="11"/>
      <c r="AE8" s="11"/>
    </row>
    <row r="9" spans="1:31">
      <c r="E9" s="12"/>
      <c r="F9" s="13">
        <v>1666.6666666666667</v>
      </c>
      <c r="G9" s="13">
        <f t="shared" ref="G9:G21" si="0">F9*$D$3</f>
        <v>1727.1611110856281</v>
      </c>
      <c r="H9" s="11">
        <v>0.22048393111666331</v>
      </c>
      <c r="I9" s="11">
        <v>0.21795159147852144</v>
      </c>
      <c r="J9" s="11">
        <v>0.33985084852078223</v>
      </c>
      <c r="K9" s="11">
        <v>0.33244435070152695</v>
      </c>
      <c r="L9" s="11">
        <v>0.42176291574714581</v>
      </c>
      <c r="M9" s="11">
        <v>0.39569044341587045</v>
      </c>
      <c r="N9" s="11">
        <v>0.47110917688956189</v>
      </c>
      <c r="O9" s="11">
        <v>0.44198622529552706</v>
      </c>
      <c r="P9" s="11">
        <v>0.51822009457851814</v>
      </c>
      <c r="Q9" s="11">
        <v>0.48618484782507987</v>
      </c>
      <c r="R9" s="14">
        <v>0.56330524280684924</v>
      </c>
      <c r="S9" s="14">
        <v>0.52848292958586185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>
      <c r="E10" s="12"/>
      <c r="F10" s="13">
        <v>3541.6666666666665</v>
      </c>
      <c r="G10" s="13">
        <f t="shared" si="0"/>
        <v>3670.2173610569598</v>
      </c>
      <c r="H10" s="11">
        <v>0.21914328071999997</v>
      </c>
      <c r="I10" s="11">
        <v>0.13623385548000005</v>
      </c>
      <c r="J10" s="11">
        <v>0.33592976144000003</v>
      </c>
      <c r="K10" s="11">
        <v>0.19789366095999977</v>
      </c>
      <c r="L10" s="11">
        <v>0.40795984215999997</v>
      </c>
      <c r="M10" s="11">
        <v>0.2272287664399999</v>
      </c>
      <c r="N10" s="11">
        <v>0.45569114369271996</v>
      </c>
      <c r="O10" s="11">
        <v>0.25381453211348054</v>
      </c>
      <c r="P10" s="11">
        <v>0.50126025806199204</v>
      </c>
      <c r="Q10" s="14">
        <v>0.27919598532482853</v>
      </c>
      <c r="R10" s="14">
        <v>0.54486990051338535</v>
      </c>
      <c r="S10" s="11">
        <v>0.30348603604808816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>
      <c r="E11" s="12"/>
      <c r="F11" s="13">
        <v>3958.3333333333335</v>
      </c>
      <c r="G11" s="13">
        <f t="shared" si="0"/>
        <v>4102.0076388283669</v>
      </c>
      <c r="H11" s="11">
        <v>0.21041597279999999</v>
      </c>
      <c r="I11" s="11">
        <v>9.982671189333342E-2</v>
      </c>
      <c r="J11" s="11">
        <v>0.32139964560000001</v>
      </c>
      <c r="K11" s="11">
        <v>0.14778439045333289</v>
      </c>
      <c r="L11" s="11">
        <v>0.38893551840000001</v>
      </c>
      <c r="M11" s="11">
        <v>0.17262666901333287</v>
      </c>
      <c r="N11" s="11">
        <v>0.43444097405280002</v>
      </c>
      <c r="O11" s="11">
        <v>0.19282398928789285</v>
      </c>
      <c r="P11" s="11">
        <v>0.47788507145808007</v>
      </c>
      <c r="Q11" s="14">
        <v>0.21210638821668204</v>
      </c>
      <c r="R11" s="14">
        <v>0.51946107267493302</v>
      </c>
      <c r="S11" s="11">
        <v>0.23055964399153356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>
      <c r="E12" s="12"/>
      <c r="F12" s="13">
        <v>4583.333333333333</v>
      </c>
      <c r="G12" s="13">
        <f t="shared" si="0"/>
        <v>4749.6930554854771</v>
      </c>
      <c r="H12" s="11">
        <v>0.19533561903999999</v>
      </c>
      <c r="I12" s="11">
        <v>0.12002131283000017</v>
      </c>
      <c r="J12" s="11">
        <v>0.29772483807999994</v>
      </c>
      <c r="K12" s="11">
        <v>0.18026637566000026</v>
      </c>
      <c r="L12" s="11">
        <v>0.35943885711999995</v>
      </c>
      <c r="M12" s="11">
        <v>0.21554543849000038</v>
      </c>
      <c r="N12" s="11">
        <v>0.40149320340303996</v>
      </c>
      <c r="O12" s="11">
        <v>0.24076425479333011</v>
      </c>
      <c r="P12" s="11">
        <v>0.44164252374334401</v>
      </c>
      <c r="Q12" s="14">
        <v>0.26484068027266294</v>
      </c>
      <c r="R12" s="14">
        <v>0.48006542330901492</v>
      </c>
      <c r="S12" s="11">
        <v>0.28788181945638464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>
      <c r="E13" s="12"/>
      <c r="F13" s="13">
        <v>5416.666666666667</v>
      </c>
      <c r="G13" s="13">
        <f t="shared" si="0"/>
        <v>5613.2736110282913</v>
      </c>
      <c r="H13" s="11">
        <v>0.18374880270000002</v>
      </c>
      <c r="I13" s="11">
        <v>6.2323432049999794E-2</v>
      </c>
      <c r="J13" s="11">
        <v>0.27965430539999997</v>
      </c>
      <c r="K13" s="11">
        <v>9.0828314099999988E-2</v>
      </c>
      <c r="L13" s="11">
        <v>0.33730140809999998</v>
      </c>
      <c r="M13" s="11">
        <v>0.10420479615000004</v>
      </c>
      <c r="N13" s="11">
        <v>0.37676567284769996</v>
      </c>
      <c r="O13" s="11">
        <v>0.11639675729955015</v>
      </c>
      <c r="P13" s="11">
        <v>0.41444224013247</v>
      </c>
      <c r="Q13" s="14">
        <v>0.12803643302950513</v>
      </c>
      <c r="R13" s="14">
        <v>0.45049871502399486</v>
      </c>
      <c r="S13" s="11">
        <v>0.13917560270307222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>
      <c r="E14" s="12"/>
      <c r="F14" s="13">
        <v>6250</v>
      </c>
      <c r="G14" s="13">
        <f t="shared" si="0"/>
        <v>6476.8541665711055</v>
      </c>
      <c r="H14" s="11">
        <v>0.16755875328</v>
      </c>
      <c r="I14" s="11">
        <v>0.14877836640000006</v>
      </c>
      <c r="J14" s="11">
        <v>0.25447750656000001</v>
      </c>
      <c r="K14" s="11">
        <v>0.22441373280000007</v>
      </c>
      <c r="L14" s="11">
        <v>0.30622185984</v>
      </c>
      <c r="M14" s="11">
        <v>0.26954629919999973</v>
      </c>
      <c r="N14" s="11">
        <v>0.34204981744127999</v>
      </c>
      <c r="O14" s="11">
        <v>0.30108321620640016</v>
      </c>
      <c r="P14" s="11">
        <v>0.376254799185408</v>
      </c>
      <c r="Q14" s="14">
        <v>0.33119153782704014</v>
      </c>
      <c r="R14" s="14">
        <v>0.40898896671453849</v>
      </c>
      <c r="S14" s="11">
        <v>0.36000520161799215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>
      <c r="E15" s="12"/>
      <c r="F15" s="13">
        <v>7083.333333333333</v>
      </c>
      <c r="G15" s="13">
        <f t="shared" si="0"/>
        <v>7340.4347221139196</v>
      </c>
      <c r="H15" s="11">
        <v>0.16534929600000001</v>
      </c>
      <c r="I15" s="11">
        <v>9.8227977000000105E-2</v>
      </c>
      <c r="J15" s="11">
        <v>0.25094059200000002</v>
      </c>
      <c r="K15" s="11">
        <v>0.14438190399999984</v>
      </c>
      <c r="L15" s="11">
        <v>0.30190708799999999</v>
      </c>
      <c r="M15" s="11">
        <v>0.16714763100000055</v>
      </c>
      <c r="N15" s="11">
        <v>0.337230217296</v>
      </c>
      <c r="O15" s="11">
        <v>0.18670390382700061</v>
      </c>
      <c r="P15" s="11">
        <v>0.37095323902560001</v>
      </c>
      <c r="Q15" s="14">
        <v>0.2053742942097011</v>
      </c>
      <c r="R15" s="14">
        <v>0.40322617082082718</v>
      </c>
      <c r="S15" s="11">
        <v>0.22324185780594563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>
      <c r="E16" s="12"/>
      <c r="F16" s="13">
        <v>7916.666666666667</v>
      </c>
      <c r="G16" s="13">
        <f t="shared" si="0"/>
        <v>8204.0152776567338</v>
      </c>
      <c r="H16" s="11">
        <v>0.15828389400000001</v>
      </c>
      <c r="I16" s="11">
        <v>8.8129636049999863E-2</v>
      </c>
      <c r="J16" s="11">
        <v>0.23972388799999997</v>
      </c>
      <c r="K16" s="11">
        <v>0.12606332210000037</v>
      </c>
      <c r="L16" s="11">
        <v>0.28772188200000004</v>
      </c>
      <c r="M16" s="11">
        <v>0.14237695814999971</v>
      </c>
      <c r="N16" s="11">
        <v>0.32138534219400006</v>
      </c>
      <c r="O16" s="11">
        <v>0.15903506225354977</v>
      </c>
      <c r="P16" s="11">
        <v>0.35352387641340011</v>
      </c>
      <c r="Q16" s="14">
        <v>0.17493856847890421</v>
      </c>
      <c r="R16" s="14">
        <v>0.38428045366136593</v>
      </c>
      <c r="S16" s="11">
        <v>0.19015822393656853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3:31">
      <c r="E17" s="12"/>
      <c r="F17" s="13">
        <v>8750</v>
      </c>
      <c r="G17" s="13">
        <f t="shared" si="0"/>
        <v>9067.595833199548</v>
      </c>
      <c r="H17" s="11">
        <v>0.15160253609999999</v>
      </c>
      <c r="I17" s="11">
        <v>8.9710064870000134E-2</v>
      </c>
      <c r="J17" s="11">
        <v>0.22889907220000003</v>
      </c>
      <c r="K17" s="11">
        <v>0.15021712974000001</v>
      </c>
      <c r="L17" s="11">
        <v>0.27387950830000002</v>
      </c>
      <c r="M17" s="11">
        <v>0.19649644461000026</v>
      </c>
      <c r="N17" s="11">
        <v>0.30592341077110002</v>
      </c>
      <c r="O17" s="11">
        <v>0.21948652862936943</v>
      </c>
      <c r="P17" s="11">
        <v>0.33651575184821003</v>
      </c>
      <c r="Q17" s="14">
        <v>0.2414351814923073</v>
      </c>
      <c r="R17" s="14">
        <v>0.36579262225900427</v>
      </c>
      <c r="S17" s="11">
        <v>0.26244004228213819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3:31">
      <c r="E18" s="12"/>
      <c r="F18" s="13">
        <v>9583.3333333333339</v>
      </c>
      <c r="G18" s="13">
        <f t="shared" si="0"/>
        <v>9931.1763887423622</v>
      </c>
      <c r="H18" s="11">
        <v>0.14622058207999999</v>
      </c>
      <c r="I18" s="11">
        <v>0.11141404032999999</v>
      </c>
      <c r="J18" s="11">
        <v>0.22205716416000001</v>
      </c>
      <c r="K18" s="11">
        <v>0.15045408066000054</v>
      </c>
      <c r="L18" s="11">
        <v>0.26715054624000001</v>
      </c>
      <c r="M18" s="11">
        <v>0.15932967099000017</v>
      </c>
      <c r="N18" s="11">
        <v>0.29840716015008001</v>
      </c>
      <c r="O18" s="11">
        <v>0.17797124249583066</v>
      </c>
      <c r="P18" s="11">
        <v>0.32824787616508805</v>
      </c>
      <c r="Q18" s="14">
        <v>0.19576836674541265</v>
      </c>
      <c r="R18" s="14">
        <v>0.35680544139145071</v>
      </c>
      <c r="S18" s="11">
        <v>0.21280021465226381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3:31">
      <c r="E19" s="12"/>
      <c r="F19" s="13">
        <v>10416.666666666666</v>
      </c>
      <c r="G19" s="13">
        <f t="shared" si="0"/>
        <v>10794.756944285175</v>
      </c>
      <c r="H19" s="11">
        <v>0.14343605874000001</v>
      </c>
      <c r="I19" s="11">
        <v>4.681686576569967E-2</v>
      </c>
      <c r="J19" s="11">
        <v>0.21632891748000005</v>
      </c>
      <c r="K19" s="11">
        <v>7.2630524638394617E-2</v>
      </c>
      <c r="L19" s="11">
        <v>0.25852487622000003</v>
      </c>
      <c r="M19" s="11">
        <v>8.8993454138662498E-2</v>
      </c>
      <c r="N19" s="11">
        <v>0.28877228673774002</v>
      </c>
      <c r="O19" s="11">
        <v>9.9405688272885651E-2</v>
      </c>
      <c r="P19" s="11">
        <v>0.31764951541151404</v>
      </c>
      <c r="Q19" s="14">
        <v>0.10934625710017475</v>
      </c>
      <c r="R19" s="14">
        <v>0.34528502325231575</v>
      </c>
      <c r="S19" s="11">
        <v>0.11885938146788928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3:31">
      <c r="E20" s="12"/>
      <c r="F20" s="13">
        <v>11666.666666666666</v>
      </c>
      <c r="G20" s="13">
        <f t="shared" si="0"/>
        <v>12090.127777599397</v>
      </c>
      <c r="H20" s="11">
        <v>0.1330840023498964</v>
      </c>
      <c r="I20" s="11">
        <v>7.3685134920764783E-2</v>
      </c>
      <c r="J20" s="11">
        <v>0.20093266110411376</v>
      </c>
      <c r="K20" s="11">
        <v>0.10950782929710853</v>
      </c>
      <c r="L20" s="11">
        <v>0.24036079528271387</v>
      </c>
      <c r="M20" s="11">
        <v>0.12863298515435884</v>
      </c>
      <c r="N20" s="11">
        <v>0.26848300833079136</v>
      </c>
      <c r="O20" s="11">
        <v>0.1436830444174188</v>
      </c>
      <c r="P20" s="11">
        <v>0.29533130916387051</v>
      </c>
      <c r="Q20" s="14">
        <v>0.15805134885916078</v>
      </c>
      <c r="R20" s="14">
        <v>0.32102513306112723</v>
      </c>
      <c r="S20" s="11">
        <v>0.171801816209908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3:31">
      <c r="E21" s="12"/>
      <c r="F21" s="13">
        <v>15139</v>
      </c>
      <c r="G21" s="13">
        <f t="shared" si="0"/>
        <v>15688.495236435194</v>
      </c>
      <c r="H21" s="11">
        <v>0.11946007294000001</v>
      </c>
      <c r="I21" s="11">
        <v>0.11946007294000001</v>
      </c>
      <c r="J21" s="11">
        <v>0.17996314588000004</v>
      </c>
      <c r="K21" s="11">
        <v>0.17996314588000004</v>
      </c>
      <c r="L21" s="11">
        <v>0.21473451882000003</v>
      </c>
      <c r="M21" s="11">
        <v>0.21473451882000003</v>
      </c>
      <c r="N21" s="11">
        <v>0.23985845752194002</v>
      </c>
      <c r="O21" s="11">
        <v>0.23985845752194002</v>
      </c>
      <c r="P21" s="11">
        <v>0.26384430327413405</v>
      </c>
      <c r="Q21" s="11">
        <v>0.26384430327413405</v>
      </c>
      <c r="R21" s="14">
        <v>0.28679875765898372</v>
      </c>
      <c r="S21" s="14">
        <v>0.28679875765898372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3:31">
      <c r="F22" s="13"/>
      <c r="G22" s="13"/>
      <c r="H22" s="15"/>
      <c r="J22" s="15"/>
      <c r="K22" s="15"/>
      <c r="L22" s="15"/>
      <c r="M22" s="15"/>
      <c r="N22" s="11"/>
      <c r="O22" s="11"/>
      <c r="P22" s="11"/>
      <c r="Q22" s="14"/>
      <c r="R22" s="14"/>
      <c r="S22" s="11"/>
      <c r="U22" s="11"/>
      <c r="V22" s="11"/>
      <c r="W22" s="11"/>
      <c r="X22" s="11"/>
      <c r="Y22" s="11"/>
      <c r="Z22" s="11"/>
      <c r="AA22" s="11"/>
      <c r="AB22" s="11"/>
      <c r="AC22" s="15"/>
      <c r="AD22" s="11"/>
      <c r="AE22" s="15"/>
    </row>
    <row r="23" spans="3:31">
      <c r="F23" s="13"/>
      <c r="G23" s="13"/>
      <c r="H23" s="8"/>
      <c r="I23" s="8"/>
      <c r="J23" s="8"/>
      <c r="K23" s="8"/>
      <c r="L23" s="8"/>
      <c r="M23" s="8"/>
      <c r="N23" s="8"/>
      <c r="O23" s="8"/>
      <c r="P23" s="8"/>
      <c r="Q23" s="14"/>
      <c r="R23" s="14"/>
    </row>
    <row r="24" spans="3:31">
      <c r="F24" s="13"/>
      <c r="G24" s="13"/>
      <c r="H24" s="8"/>
      <c r="I24" s="8"/>
      <c r="J24" s="8"/>
      <c r="K24" s="8"/>
      <c r="L24" s="8"/>
      <c r="M24" s="8"/>
      <c r="N24" s="8"/>
      <c r="O24" s="8"/>
      <c r="P24" s="8"/>
    </row>
    <row r="25" spans="3:31">
      <c r="F25" s="12"/>
      <c r="G25" s="13"/>
      <c r="H25" s="15"/>
      <c r="I25" s="15"/>
      <c r="J25" s="15"/>
      <c r="K25" s="15"/>
      <c r="L25" s="15"/>
      <c r="M25" s="15"/>
      <c r="N25" s="15"/>
      <c r="O25" s="11"/>
    </row>
    <row r="26" spans="3:31">
      <c r="F26" s="12"/>
      <c r="G26" s="13"/>
      <c r="H26" s="15"/>
      <c r="I26" s="15"/>
      <c r="J26" s="15"/>
      <c r="K26" s="15"/>
      <c r="L26" s="15"/>
      <c r="M26" s="15"/>
      <c r="N26" s="15"/>
      <c r="O26" s="11"/>
    </row>
    <row r="27" spans="3:31">
      <c r="G27" s="15"/>
      <c r="H27" s="15"/>
      <c r="I27" s="15"/>
      <c r="J27" s="15"/>
      <c r="K27" s="15"/>
      <c r="L27" s="15"/>
      <c r="M27" s="15"/>
      <c r="N27" s="15"/>
      <c r="O27" s="11"/>
    </row>
    <row r="28" spans="3:31">
      <c r="G28" s="15"/>
      <c r="H28" s="15"/>
      <c r="I28" s="15"/>
      <c r="J28" s="15"/>
      <c r="K28" s="15"/>
      <c r="L28" s="15"/>
      <c r="M28" s="15"/>
      <c r="N28" s="15"/>
      <c r="O28" s="11"/>
    </row>
    <row r="29" spans="3:31">
      <c r="G29" s="15"/>
      <c r="H29" s="15"/>
      <c r="I29" s="15"/>
      <c r="J29" s="15"/>
      <c r="K29" s="15"/>
      <c r="L29" s="15"/>
      <c r="M29" s="15"/>
      <c r="N29" s="15"/>
      <c r="O29" s="11"/>
    </row>
    <row r="30" spans="3:31">
      <c r="G30" s="15"/>
      <c r="H30" s="15"/>
      <c r="I30" s="15"/>
      <c r="J30" s="15"/>
      <c r="K30" s="15"/>
      <c r="L30" s="15"/>
      <c r="M30" s="15"/>
      <c r="N30" s="15"/>
      <c r="O30" s="11"/>
    </row>
    <row r="31" spans="3:31" ht="13.5" thickBot="1">
      <c r="L31" s="15"/>
      <c r="M31" s="15"/>
      <c r="N31" s="15"/>
      <c r="O31" s="15"/>
    </row>
    <row r="32" spans="3:31" ht="12" customHeight="1">
      <c r="C32" s="33"/>
      <c r="D32" s="16" t="s">
        <v>18</v>
      </c>
      <c r="E32" s="17"/>
      <c r="F32" s="17"/>
      <c r="G32" s="17"/>
      <c r="H32" s="17"/>
      <c r="I32" s="17"/>
      <c r="J32" s="17"/>
      <c r="K32" s="18"/>
      <c r="L32" s="15"/>
      <c r="M32" s="15"/>
      <c r="N32" s="15"/>
      <c r="O32" s="15"/>
    </row>
    <row r="33" spans="1:19" ht="18" customHeight="1">
      <c r="C33" s="59"/>
      <c r="D33" s="123" t="s">
        <v>16</v>
      </c>
      <c r="E33" s="124"/>
      <c r="F33" s="124"/>
      <c r="G33" s="124"/>
      <c r="H33" s="124"/>
      <c r="I33" s="124"/>
      <c r="J33" s="124"/>
      <c r="K33" s="125"/>
      <c r="L33" s="15"/>
      <c r="M33" s="15"/>
      <c r="N33" s="15"/>
      <c r="O33" s="15"/>
    </row>
    <row r="34" spans="1:19" ht="21" customHeight="1" thickBot="1">
      <c r="C34" s="60"/>
      <c r="D34" s="126" t="s">
        <v>17</v>
      </c>
      <c r="E34" s="127"/>
      <c r="F34" s="127"/>
      <c r="G34" s="127"/>
      <c r="H34" s="127"/>
      <c r="I34" s="127"/>
      <c r="J34" s="127"/>
      <c r="K34" s="128"/>
      <c r="L34" s="15"/>
      <c r="M34" s="15"/>
      <c r="N34" s="15"/>
      <c r="O34" s="15"/>
      <c r="P34" s="19"/>
      <c r="Q34" s="19"/>
      <c r="R34" s="19"/>
      <c r="S34" s="20"/>
    </row>
    <row r="35" spans="1:19" ht="42" customHeight="1" thickBot="1">
      <c r="C35" s="58"/>
      <c r="D35" s="57" t="s">
        <v>15</v>
      </c>
      <c r="E35" s="61"/>
      <c r="F35" s="62" t="s">
        <v>10</v>
      </c>
      <c r="G35" s="63" t="s">
        <v>11</v>
      </c>
      <c r="H35" s="63" t="s">
        <v>12</v>
      </c>
      <c r="I35" s="63" t="s">
        <v>13</v>
      </c>
      <c r="J35" s="63" t="s">
        <v>14</v>
      </c>
      <c r="K35" s="64"/>
      <c r="L35" s="15"/>
      <c r="M35" s="15"/>
      <c r="N35" s="15"/>
      <c r="O35" s="15"/>
    </row>
    <row r="36" spans="1:19" ht="6" customHeight="1" thickBot="1">
      <c r="B36" s="48"/>
      <c r="C36" s="49"/>
      <c r="D36" s="48"/>
      <c r="E36" s="50"/>
      <c r="F36" s="51"/>
      <c r="G36" s="51"/>
      <c r="H36" s="51"/>
      <c r="I36" s="51"/>
      <c r="J36" s="51"/>
      <c r="K36" s="52"/>
      <c r="L36" s="15"/>
      <c r="M36" s="15"/>
      <c r="N36" s="15"/>
      <c r="O36" s="15"/>
    </row>
    <row r="37" spans="1:19" ht="12.75" hidden="1" customHeight="1">
      <c r="B37" s="40"/>
      <c r="C37" s="41"/>
      <c r="D37" s="40">
        <v>50</v>
      </c>
      <c r="E37" s="53"/>
      <c r="F37" s="21" t="e">
        <f>MIN(MAX(50,0.9*(#REF!-671)),VLOOKUP(#REF!,$F$9:$W$20,2,TRUE)*VLOOKUP(#REF!,$F$9:$W$20,1,TRUE)+VLOOKUP(#REF!,$F$9:$W$20,3,TRUE)*(#REF!-VLOOKUP(#REF!,$F$9:$W$20,1,TRUE)))</f>
        <v>#REF!</v>
      </c>
      <c r="G37" s="21" t="e">
        <f>MIN(MAX(50,0.91*(#REF!-671)),VLOOKUP(#REF!,$F$9:$W$20,4,TRUE)*VLOOKUP(#REF!,$F$9:$W$20,1,TRUE)+VLOOKUP(#REF!,$F$9:$W$20,5,TRUE)*(#REF!-VLOOKUP(#REF!,$F$9:$W$20,1,TRUE)))</f>
        <v>#REF!</v>
      </c>
      <c r="H37" s="21" t="e">
        <f>MIN(MAX(50,0.92*(#REF!-671)),VLOOKUP(#REF!,$F$9:$W$20,6,TRUE)*VLOOKUP(#REF!,$F$9:$W$20,1,TRUE)+VLOOKUP(#REF!,$F$9:$W$20,7,TRUE)*(#REF!-VLOOKUP(#REF!,$F$9:$W$20,1,TRUE)))</f>
        <v>#REF!</v>
      </c>
      <c r="I37" s="21" t="e">
        <f>MIN(MAX(50,0.93*(#REF!-671)),VLOOKUP(#REF!,$F$9:$W$20,8,TRUE)*VLOOKUP(#REF!,$F$9:$W$20,1,TRUE)+VLOOKUP(#REF!,$F$9:$W$20,9,TRUE)*(#REF!-VLOOKUP(#REF!,$F$9:$W$20,1,TRUE)))</f>
        <v>#REF!</v>
      </c>
      <c r="J37" s="21" t="e">
        <f>MIN(MAX(50,0.94*(#REF!-671)),VLOOKUP(#REF!,$F$9:$W$20,10,TRUE)*VLOOKUP(#REF!,$F$9:$W$20,1,TRUE)+VLOOKUP(#REF!,$F$9:$W$20,11,TRUE)*(#REF!-VLOOKUP(#REF!,$F$9:$W$20,1,TRUE)))</f>
        <v>#REF!</v>
      </c>
      <c r="K37" s="42"/>
      <c r="L37" s="15"/>
      <c r="M37" s="15"/>
      <c r="N37" s="15"/>
      <c r="O37" s="15"/>
    </row>
    <row r="38" spans="1:19" ht="12.75" hidden="1" customHeight="1">
      <c r="B38" s="40"/>
      <c r="C38" s="41"/>
      <c r="D38" s="40">
        <v>71.34587999999998</v>
      </c>
      <c r="E38" s="53"/>
      <c r="F38" s="21" t="e">
        <f>MIN(MAX(50,0.9*(#REF!-671)),VLOOKUP(#REF!,$F$9:$W$20,2,TRUE)*VLOOKUP(#REF!,$F$9:$W$20,1,TRUE)+VLOOKUP(#REF!,$F$9:$W$20,3,TRUE)*(#REF!-VLOOKUP(#REF!,$F$9:$W$20,1,TRUE)))</f>
        <v>#REF!</v>
      </c>
      <c r="G38" s="21" t="e">
        <f>MIN(MAX(50,0.91*(#REF!-671)),VLOOKUP(#REF!,$F$9:$W$20,4,TRUE)*VLOOKUP(#REF!,$F$9:$W$20,1,TRUE)+VLOOKUP(#REF!,$F$9:$W$20,5,TRUE)*(#REF!-VLOOKUP(#REF!,$F$9:$W$20,1,TRUE)))</f>
        <v>#REF!</v>
      </c>
      <c r="H38" s="21" t="e">
        <f>MIN(MAX(50,0.92*(#REF!-671)),VLOOKUP(#REF!,$F$9:$W$20,6,TRUE)*VLOOKUP(#REF!,$F$9:$W$20,1,TRUE)+VLOOKUP(#REF!,$F$9:$W$20,7,TRUE)*(#REF!-VLOOKUP(#REF!,$F$9:$W$20,1,TRUE)))</f>
        <v>#REF!</v>
      </c>
      <c r="I38" s="21" t="e">
        <f>MIN(MAX(50,0.93*(#REF!-671)),VLOOKUP(#REF!,$F$9:$W$20,8,TRUE)*VLOOKUP(#REF!,$F$9:$W$20,1,TRUE)+VLOOKUP(#REF!,$F$9:$W$20,9,TRUE)*(#REF!-VLOOKUP(#REF!,$F$9:$W$20,1,TRUE)))</f>
        <v>#REF!</v>
      </c>
      <c r="J38" s="21" t="e">
        <f>MIN(MAX(50,0.94*(#REF!-671)),VLOOKUP(#REF!,$F$9:$W$20,10,TRUE)*VLOOKUP(#REF!,$F$9:$W$20,1,TRUE)+VLOOKUP(#REF!,$F$9:$W$20,11,TRUE)*(#REF!-VLOOKUP(#REF!,$F$9:$W$20,1,TRUE)))</f>
        <v>#REF!</v>
      </c>
      <c r="K38" s="42"/>
      <c r="L38" s="15"/>
      <c r="M38" s="15"/>
      <c r="N38" s="15"/>
      <c r="O38" s="15"/>
    </row>
    <row r="39" spans="1:19" ht="12.75" hidden="1" customHeight="1">
      <c r="B39" s="40"/>
      <c r="C39" s="41"/>
      <c r="D39" s="40">
        <v>50</v>
      </c>
      <c r="E39" s="54"/>
      <c r="F39" s="21" t="e">
        <f>MIN(MAX(50,0.9*(#REF!-671)),VLOOKUP(#REF!,$F$9:$W$20,2,TRUE)*VLOOKUP(#REF!,$F$9:$W$20,1,TRUE)+VLOOKUP(#REF!,$F$9:$W$20,3,TRUE)*(#REF!-VLOOKUP(#REF!,$F$9:$W$20,1,TRUE)))</f>
        <v>#REF!</v>
      </c>
      <c r="G39" s="21" t="e">
        <f>MIN(MAX(50,0.91*(#REF!-671)),VLOOKUP(#REF!,$F$9:$W$20,4,TRUE)*VLOOKUP(#REF!,$F$9:$W$20,1,TRUE)+VLOOKUP(#REF!,$F$9:$W$20,5,TRUE)*(#REF!-VLOOKUP(#REF!,$F$9:$W$20,1,TRUE)))</f>
        <v>#REF!</v>
      </c>
      <c r="H39" s="21" t="e">
        <f>MIN(MAX(50,0.92*(#REF!-671)),VLOOKUP(#REF!,$F$9:$W$20,6,TRUE)*VLOOKUP(#REF!,$F$9:$W$20,1,TRUE)+VLOOKUP(#REF!,$F$9:$W$20,7,TRUE)*(#REF!-VLOOKUP(#REF!,$F$9:$W$20,1,TRUE)))</f>
        <v>#REF!</v>
      </c>
      <c r="I39" s="21" t="e">
        <f>MIN(MAX(50,0.93*(#REF!-671)),VLOOKUP(#REF!,$F$9:$W$20,8,TRUE)*VLOOKUP(#REF!,$F$9:$W$20,1,TRUE)+VLOOKUP(#REF!,$F$9:$W$20,9,TRUE)*(#REF!-VLOOKUP(#REF!,$F$9:$W$20,1,TRUE)))</f>
        <v>#REF!</v>
      </c>
      <c r="J39" s="21" t="e">
        <f>MIN(MAX(50,0.94*(#REF!-671)),VLOOKUP(#REF!,$F$9:$W$20,10,TRUE)*VLOOKUP(#REF!,$F$9:$W$20,1,TRUE)+VLOOKUP(#REF!,$F$9:$W$20,11,TRUE)*(#REF!-VLOOKUP(#REF!,$F$9:$W$20,1,TRUE)))</f>
        <v>#REF!</v>
      </c>
      <c r="K39" s="42"/>
      <c r="L39" s="15"/>
      <c r="M39" s="15"/>
      <c r="N39" s="15"/>
      <c r="O39" s="15"/>
    </row>
    <row r="40" spans="1:19" ht="12.75" hidden="1" customHeight="1">
      <c r="B40" s="40"/>
      <c r="C40" s="41"/>
      <c r="D40" s="40">
        <v>75.30953999999997</v>
      </c>
      <c r="E40" s="54"/>
      <c r="F40" s="21" t="e">
        <f>MIN(MAX(50,0.9*(#REF!-671)),VLOOKUP(#REF!,$F$9:$W$20,2,TRUE)*VLOOKUP(#REF!,$F$9:$W$20,1,TRUE)+VLOOKUP(#REF!,$F$9:$W$20,3,TRUE)*(#REF!-VLOOKUP(#REF!,$F$9:$W$20,1,TRUE)))</f>
        <v>#REF!</v>
      </c>
      <c r="G40" s="21" t="e">
        <f>MIN(MAX(50,0.91*(#REF!-671)),VLOOKUP(#REF!,$F$9:$W$20,4,TRUE)*VLOOKUP(#REF!,$F$9:$W$20,1,TRUE)+VLOOKUP(#REF!,$F$9:$W$20,5,TRUE)*(#REF!-VLOOKUP(#REF!,$F$9:$W$20,1,TRUE)))</f>
        <v>#REF!</v>
      </c>
      <c r="H40" s="21" t="e">
        <f>MIN(MAX(50,0.92*(#REF!-671)),VLOOKUP(#REF!,$F$9:$W$20,6,TRUE)*VLOOKUP(#REF!,$F$9:$W$20,1,TRUE)+VLOOKUP(#REF!,$F$9:$W$20,7,TRUE)*(#REF!-VLOOKUP(#REF!,$F$9:$W$20,1,TRUE)))</f>
        <v>#REF!</v>
      </c>
      <c r="I40" s="21" t="e">
        <f>MIN(MAX(50,0.93*(#REF!-671)),VLOOKUP(#REF!,$F$9:$W$20,8,TRUE)*VLOOKUP(#REF!,$F$9:$W$20,1,TRUE)+VLOOKUP(#REF!,$F$9:$W$20,9,TRUE)*(#REF!-VLOOKUP(#REF!,$F$9:$W$20,1,TRUE)))</f>
        <v>#REF!</v>
      </c>
      <c r="J40" s="21" t="e">
        <f>MIN(MAX(50,0.94*(#REF!-671)),VLOOKUP(#REF!,$F$9:$W$20,10,TRUE)*VLOOKUP(#REF!,$F$9:$W$20,1,TRUE)+VLOOKUP(#REF!,$F$9:$W$20,11,TRUE)*(#REF!-VLOOKUP(#REF!,$F$9:$W$20,1,TRUE)))</f>
        <v>#REF!</v>
      </c>
      <c r="K40" s="42"/>
      <c r="L40" s="15"/>
      <c r="M40" s="15"/>
      <c r="N40" s="15"/>
      <c r="O40" s="15"/>
    </row>
    <row r="41" spans="1:19" ht="12.75" hidden="1" customHeight="1">
      <c r="B41" s="40"/>
      <c r="C41" s="41"/>
      <c r="D41" s="40">
        <v>107.04049000000003</v>
      </c>
      <c r="E41" s="54"/>
      <c r="F41" s="21" t="e">
        <f>MIN(MAX(50,0.9*(#REF!-671)),VLOOKUP(#REF!,$F$9:$W$20,2,TRUE)*VLOOKUP(#REF!,$F$9:$W$20,1,TRUE)+VLOOKUP(#REF!,$F$9:$W$20,3,TRUE)*(#REF!-VLOOKUP(#REF!,$F$9:$W$20,1,TRUE)))</f>
        <v>#REF!</v>
      </c>
      <c r="G41" s="21" t="e">
        <f>MIN(MAX(50,0.91*(#REF!-671)),VLOOKUP(#REF!,$F$9:$W$20,4,TRUE)*VLOOKUP(#REF!,$F$9:$W$20,1,TRUE)+VLOOKUP(#REF!,$F$9:$W$20,5,TRUE)*(#REF!-VLOOKUP(#REF!,$F$9:$W$20,1,TRUE)))</f>
        <v>#REF!</v>
      </c>
      <c r="H41" s="21" t="e">
        <f>MIN(MAX(50,0.92*(#REF!-671)),VLOOKUP(#REF!,$F$9:$W$20,6,TRUE)*VLOOKUP(#REF!,$F$9:$W$20,1,TRUE)+VLOOKUP(#REF!,$F$9:$W$20,7,TRUE)*(#REF!-VLOOKUP(#REF!,$F$9:$W$20,1,TRUE)))</f>
        <v>#REF!</v>
      </c>
      <c r="I41" s="21" t="e">
        <f>MIN(MAX(50,0.93*(#REF!-671)),VLOOKUP(#REF!,$F$9:$W$20,8,TRUE)*VLOOKUP(#REF!,$F$9:$W$20,1,TRUE)+VLOOKUP(#REF!,$F$9:$W$20,9,TRUE)*(#REF!-VLOOKUP(#REF!,$F$9:$W$20,1,TRUE)))</f>
        <v>#REF!</v>
      </c>
      <c r="J41" s="21" t="e">
        <f>MIN(MAX(50,0.94*(#REF!-671)),VLOOKUP(#REF!,$F$9:$W$20,10,TRUE)*VLOOKUP(#REF!,$F$9:$W$20,1,TRUE)+VLOOKUP(#REF!,$F$9:$W$20,11,TRUE)*(#REF!-VLOOKUP(#REF!,$F$9:$W$20,1,TRUE)))</f>
        <v>#REF!</v>
      </c>
      <c r="K41" s="42"/>
      <c r="L41" s="15"/>
      <c r="M41" s="15"/>
      <c r="N41" s="15"/>
      <c r="O41" s="15"/>
    </row>
    <row r="42" spans="1:19" ht="12.75" hidden="1" customHeight="1">
      <c r="A42" s="32">
        <v>500</v>
      </c>
      <c r="B42" s="23"/>
      <c r="C42" s="32"/>
      <c r="D42" s="23">
        <v>500</v>
      </c>
      <c r="E42" s="54"/>
      <c r="F42" s="24" t="e">
        <f>MIN(MAX(50,($A42-716)*0.9),VLOOKUP($A42,$G$9:$W$22,1,TRUE)*VLOOKUP($A42,$G$9:$W$22,2,TRUE)+VLOOKUP($A42,$G$9:$W$22,3,TRUE)*($A42-VLOOKUP($A42,$G$9:$W$22,1,TRUE)))</f>
        <v>#N/A</v>
      </c>
      <c r="G42" s="24" t="e">
        <f>MIN(MAX(50,($A42-716)*0.91),VLOOKUP($A42,$G$9:$W$22,1,TRUE)*VLOOKUP($A42,$G$9:$W$22,4,TRUE)+VLOOKUP($A42,$G$9:$W$22,5,TRUE)*($A42-VLOOKUP($A42,$G$9:$W$22,1,TRUE)))</f>
        <v>#N/A</v>
      </c>
      <c r="H42" s="24" t="e">
        <f>MIN(MAX(50,($A42-716)*0.92),VLOOKUP($A42,$G$9:$W$22,1,TRUE)*VLOOKUP($A42,$G$9:$W$22,6,TRUE)+VLOOKUP($A42,$G$9:$W$22,7,TRUE)*($A42-VLOOKUP($A42,$G$9:$W$22,1,TRUE)))</f>
        <v>#N/A</v>
      </c>
      <c r="I42" s="24" t="e">
        <f>MIN(MAX(50,($A42-716)*0.93),VLOOKUP($A42,$G$9:$W$22,1,TRUE)*VLOOKUP($A42,$G$9:$W$22,8,TRUE)+VLOOKUP($A42,$G$9:$W$22,9,TRUE)*($A42-VLOOKUP($A42,$G$9:$W$22,1,TRUE)))</f>
        <v>#N/A</v>
      </c>
      <c r="J42" s="24" t="e">
        <f>MIN(MAX(50,(A42-716)*0.94),VLOOKUP($A42,$G$9:$W$22,1,TRUE)*VLOOKUP($A42,$G$9:$W$22,10,TRUE)+VLOOKUP($A42,$G$9:$W$22,11,TRUE)*($A42-VLOOKUP($A42,$G$9:$W$22,1,TRUE)))</f>
        <v>#N/A</v>
      </c>
      <c r="K42" s="43"/>
      <c r="L42" s="15"/>
      <c r="M42" s="15"/>
      <c r="N42" s="15"/>
      <c r="O42" s="15"/>
    </row>
    <row r="43" spans="1:19" ht="12.75" hidden="1" customHeight="1">
      <c r="A43" s="32">
        <v>600</v>
      </c>
      <c r="B43" s="23"/>
      <c r="C43" s="32"/>
      <c r="D43" s="23">
        <v>600</v>
      </c>
      <c r="E43" s="54"/>
      <c r="F43" s="24" t="e">
        <f>MIN(MAX(50,($A43-716)*0.9),VLOOKUP($A43,$G$9:$W$22,1,TRUE)*VLOOKUP($A43,$G$9:$W$22,2,TRUE)+VLOOKUP($A43,$G$9:$W$22,3,TRUE)*($A43-VLOOKUP($A43,$G$9:$W$22,1,TRUE)))</f>
        <v>#N/A</v>
      </c>
      <c r="G43" s="24" t="e">
        <f>MIN(MAX(50,($A43-716)*0.91),VLOOKUP($A43,$G$9:$W$22,1,TRUE)*VLOOKUP($A43,$G$9:$W$22,4,TRUE)+VLOOKUP($A43,$G$9:$W$22,5,TRUE)*($A43-VLOOKUP($A43,$G$9:$W$22,1,TRUE)))</f>
        <v>#N/A</v>
      </c>
      <c r="H43" s="24" t="e">
        <f>MIN(MAX(50,($A43-716)*0.92),VLOOKUP($A43,$G$9:$W$22,1,TRUE)*VLOOKUP($A43,$G$9:$W$22,6,TRUE)+VLOOKUP($A43,$G$9:$W$22,7,TRUE)*($A43-VLOOKUP($A43,$G$9:$W$22,1,TRUE)))</f>
        <v>#N/A</v>
      </c>
      <c r="I43" s="24" t="e">
        <f>MIN(MAX(50,($A43-716)*0.93),VLOOKUP($A43,$G$9:$W$22,1,TRUE)*VLOOKUP($A43,$G$9:$W$22,8,TRUE)+VLOOKUP($A43,$G$9:$W$22,9,TRUE)*($A43-VLOOKUP($A43,$G$9:$W$22,1,TRUE)))</f>
        <v>#N/A</v>
      </c>
      <c r="J43" s="24" t="e">
        <f>MIN(MAX(50,(A43-716)*0.94),VLOOKUP($A43,$G$9:$W$22,1,TRUE)*VLOOKUP($A43,$G$9:$W$22,10,TRUE)+VLOOKUP($A43,$G$9:$W$22,11,TRUE)*($A43-VLOOKUP($A43,$G$9:$W$22,1,TRUE)))</f>
        <v>#N/A</v>
      </c>
      <c r="K43" s="43"/>
      <c r="L43" s="15"/>
      <c r="M43" s="15"/>
      <c r="N43" s="15"/>
      <c r="O43" s="15"/>
    </row>
    <row r="44" spans="1:19" hidden="1">
      <c r="A44" s="32">
        <v>621.48</v>
      </c>
      <c r="B44" s="23"/>
      <c r="C44" s="32"/>
      <c r="D44" s="23">
        <v>700</v>
      </c>
      <c r="E44" s="54"/>
      <c r="F44" s="25" t="e">
        <f>VLOOKUP($A44,$G$9:$W$21,1,TRUE)*VLOOKUP($A44,$G$9:$W$21,2,TRUE)+VLOOKUP($A44,$G$9:$W$21,3,TRUE)*($A44-VLOOKUP($A44,$G$9:$W$21,1,TRUE))</f>
        <v>#N/A</v>
      </c>
      <c r="G44" s="25" t="e">
        <f>VLOOKUP($A44,$G$9:$W$21,1,TRUE)*VLOOKUP($A44,$G$9:$W$21,4,TRUE)+VLOOKUP($A44,$G$9:$W$21,5,TRUE)*($A44-VLOOKUP($A44,$G$9:$W$21,1,TRUE))</f>
        <v>#N/A</v>
      </c>
      <c r="H44" s="25" t="e">
        <f>VLOOKUP($A44,$G$9:$W$21,1,TRUE)*VLOOKUP($A44,$G$9:$W$21,6,TRUE)+VLOOKUP($A44,$G$9:$W$21,7,TRUE)*($A44-VLOOKUP($A44,$G$9:$W$21,1,TRUE))</f>
        <v>#N/A</v>
      </c>
      <c r="I44" s="25" t="e">
        <f>VLOOKUP($A44,$G$9:$W$21,1,TRUE)*VLOOKUP($A44,$G$9:$W$21,8,TRUE)+VLOOKUP($A44,$G$9:$W$21,9,TRUE)*($A44-VLOOKUP($A44,$G$9:$W$21,1,TRUE))</f>
        <v>#N/A</v>
      </c>
      <c r="J44" s="25" t="e">
        <f>VLOOKUP($A44,$G$9:$W$21,1,TRUE)*VLOOKUP($A44,$G$9:$W$21,10,TRUE)+VLOOKUP($A44,$G$9:$W$21,11,TRUE)*($A44-VLOOKUP($A44,$G$9:$W$21,1,TRUE))</f>
        <v>#N/A</v>
      </c>
      <c r="K44" s="44"/>
      <c r="L44" s="15"/>
      <c r="M44" s="15"/>
      <c r="N44" s="15"/>
      <c r="O44" s="15"/>
    </row>
    <row r="45" spans="1:19">
      <c r="B45" s="34"/>
      <c r="C45" s="35"/>
      <c r="D45" s="65">
        <v>1000</v>
      </c>
      <c r="E45" s="55"/>
      <c r="F45" s="25">
        <f t="shared" ref="F45:F108" si="1">VLOOKUP($D45,$G$8:$S$21,1,TRUE)*VLOOKUP($D45,$G$8:$S$21,2,TRUE)+VLOOKUP($D45,$G$8:$S$21,3,TRUE)*($D45-VLOOKUP($D45,$G$8:$S$21,1,TRUE))</f>
        <v>220.48393111666331</v>
      </c>
      <c r="G45" s="25">
        <f t="shared" ref="G45:G108" si="2">VLOOKUP($D45,$G$8:$S$21,1,TRUE)*VLOOKUP($D45,$G$8:$S$21,4,TRUE)+VLOOKUP($D45,$G$8:$S$21,5,TRUE)*($D45-VLOOKUP($D45,$G$8:$S$21,1,TRUE))</f>
        <v>339.85084852078222</v>
      </c>
      <c r="H45" s="25">
        <f t="shared" ref="H45:H108" si="3">VLOOKUP($D45,$G$8:$S$21,1,TRUE)*VLOOKUP($D45,$G$8:$S$21,6,TRUE)+VLOOKUP($D45,$G$8:$S$21,7,TRUE)*($D45-VLOOKUP($D45,$G$8:$S$21,1,TRUE))</f>
        <v>421.76291574714583</v>
      </c>
      <c r="I45" s="25">
        <f t="shared" ref="I45:I108" si="4">VLOOKUP($D45,$G$8:$S$21,1,TRUE)*VLOOKUP($D45,$G$8:$S$21,8,TRUE)+VLOOKUP($D45,$G$8:$S$21,9,TRUE)*($D45-VLOOKUP($D45,$G$8:$S$21,1,TRUE))</f>
        <v>471.10917688956187</v>
      </c>
      <c r="J45" s="25">
        <f t="shared" ref="J45:J108" si="5">VLOOKUP($D45,$G$8:$S$21,1,TRUE)*VLOOKUP($D45,$G$8:$S$21,10,TRUE)+VLOOKUP($D45,$G$8:$S$21,11,TRUE)*($D45-VLOOKUP($D45,$G$8:$S$21,1,TRUE))</f>
        <v>518.22009457851811</v>
      </c>
      <c r="K45" s="26"/>
      <c r="L45" s="15"/>
      <c r="M45" s="15">
        <f t="shared" ref="M45:M108" si="6">F45/$D45</f>
        <v>0.22048393111666331</v>
      </c>
      <c r="N45" s="15">
        <f t="shared" ref="N45:N108" si="7">G45/$D45</f>
        <v>0.33985084852078223</v>
      </c>
      <c r="O45" s="15">
        <f t="shared" ref="O45:O108" si="8">H45/$D45</f>
        <v>0.42176291574714581</v>
      </c>
      <c r="P45" s="15">
        <f t="shared" ref="P45:P108" si="9">I45/$D45</f>
        <v>0.47110917688956189</v>
      </c>
      <c r="Q45" s="15">
        <f t="shared" ref="Q45:Q108" si="10">J45/$D45</f>
        <v>0.51822009457851814</v>
      </c>
      <c r="R45" s="15">
        <f t="shared" ref="R45:R108" si="11">K45/$D45</f>
        <v>0</v>
      </c>
    </row>
    <row r="46" spans="1:19">
      <c r="B46" s="34"/>
      <c r="C46" s="35"/>
      <c r="D46" s="65">
        <v>1100</v>
      </c>
      <c r="E46" s="55"/>
      <c r="F46" s="25">
        <f t="shared" si="1"/>
        <v>242.53232422832966</v>
      </c>
      <c r="G46" s="25">
        <f t="shared" si="2"/>
        <v>373.83593337286044</v>
      </c>
      <c r="H46" s="25">
        <f t="shared" si="3"/>
        <v>463.93920732186041</v>
      </c>
      <c r="I46" s="25">
        <f t="shared" si="4"/>
        <v>518.22009457851811</v>
      </c>
      <c r="J46" s="25">
        <f t="shared" si="5"/>
        <v>570.04210403637001</v>
      </c>
      <c r="K46" s="26"/>
      <c r="L46" s="15"/>
      <c r="M46" s="15">
        <f t="shared" si="6"/>
        <v>0.22048393111666331</v>
      </c>
      <c r="N46" s="15">
        <f t="shared" si="7"/>
        <v>0.33985084852078223</v>
      </c>
      <c r="O46" s="15">
        <f t="shared" si="8"/>
        <v>0.42176291574714581</v>
      </c>
      <c r="P46" s="15">
        <f t="shared" si="9"/>
        <v>0.47110917688956194</v>
      </c>
      <c r="Q46" s="15">
        <f t="shared" si="10"/>
        <v>0.51822009457851814</v>
      </c>
      <c r="R46" s="15">
        <f t="shared" si="11"/>
        <v>0</v>
      </c>
    </row>
    <row r="47" spans="1:19">
      <c r="B47" s="34"/>
      <c r="C47" s="35"/>
      <c r="D47" s="65">
        <v>1200</v>
      </c>
      <c r="E47" s="55"/>
      <c r="F47" s="25">
        <f t="shared" si="1"/>
        <v>264.580717339996</v>
      </c>
      <c r="G47" s="25">
        <f t="shared" si="2"/>
        <v>407.82101822493865</v>
      </c>
      <c r="H47" s="25">
        <f t="shared" si="3"/>
        <v>506.11549889657499</v>
      </c>
      <c r="I47" s="25">
        <f t="shared" si="4"/>
        <v>565.33101226747431</v>
      </c>
      <c r="J47" s="25">
        <f t="shared" si="5"/>
        <v>621.86411349422178</v>
      </c>
      <c r="K47" s="26"/>
      <c r="L47" s="15"/>
      <c r="M47" s="15">
        <f t="shared" si="6"/>
        <v>0.22048393111666334</v>
      </c>
      <c r="N47" s="15">
        <f t="shared" si="7"/>
        <v>0.33985084852078223</v>
      </c>
      <c r="O47" s="15">
        <f t="shared" si="8"/>
        <v>0.42176291574714581</v>
      </c>
      <c r="P47" s="15">
        <f t="shared" si="9"/>
        <v>0.47110917688956194</v>
      </c>
      <c r="Q47" s="15">
        <f t="shared" si="10"/>
        <v>0.51822009457851814</v>
      </c>
      <c r="R47" s="15">
        <f t="shared" si="11"/>
        <v>0</v>
      </c>
    </row>
    <row r="48" spans="1:19">
      <c r="B48" s="34"/>
      <c r="C48" s="35"/>
      <c r="D48" s="65">
        <v>1300</v>
      </c>
      <c r="E48" s="55"/>
      <c r="F48" s="25">
        <f t="shared" si="1"/>
        <v>286.62911045166231</v>
      </c>
      <c r="G48" s="25">
        <f t="shared" si="2"/>
        <v>441.80610307701693</v>
      </c>
      <c r="H48" s="25">
        <f t="shared" si="3"/>
        <v>548.29179047128957</v>
      </c>
      <c r="I48" s="25">
        <f t="shared" si="4"/>
        <v>612.4419299564305</v>
      </c>
      <c r="J48" s="25">
        <f t="shared" si="5"/>
        <v>673.68612295207356</v>
      </c>
      <c r="K48" s="26"/>
      <c r="L48" s="15"/>
      <c r="M48" s="15">
        <f t="shared" si="6"/>
        <v>0.22048393111666331</v>
      </c>
      <c r="N48" s="15">
        <f t="shared" si="7"/>
        <v>0.33985084852078223</v>
      </c>
      <c r="O48" s="15">
        <f t="shared" si="8"/>
        <v>0.42176291574714581</v>
      </c>
      <c r="P48" s="15">
        <f t="shared" si="9"/>
        <v>0.47110917688956194</v>
      </c>
      <c r="Q48" s="15">
        <f t="shared" si="10"/>
        <v>0.51822009457851814</v>
      </c>
      <c r="R48" s="15">
        <f t="shared" si="11"/>
        <v>0</v>
      </c>
    </row>
    <row r="49" spans="2:18">
      <c r="B49" s="34"/>
      <c r="C49" s="35"/>
      <c r="D49" s="65">
        <v>1400</v>
      </c>
      <c r="E49" s="55"/>
      <c r="F49" s="25">
        <f t="shared" si="1"/>
        <v>308.67750356332863</v>
      </c>
      <c r="G49" s="25">
        <f t="shared" si="2"/>
        <v>475.79118792909514</v>
      </c>
      <c r="H49" s="25">
        <f t="shared" si="3"/>
        <v>590.46808204600416</v>
      </c>
      <c r="I49" s="25">
        <f t="shared" si="4"/>
        <v>659.55284764538669</v>
      </c>
      <c r="J49" s="25">
        <f t="shared" si="5"/>
        <v>725.50813240992545</v>
      </c>
      <c r="K49" s="26"/>
      <c r="L49" s="15"/>
      <c r="M49" s="15">
        <f t="shared" si="6"/>
        <v>0.22048393111666331</v>
      </c>
      <c r="N49" s="15">
        <f t="shared" si="7"/>
        <v>0.33985084852078223</v>
      </c>
      <c r="O49" s="15">
        <f t="shared" si="8"/>
        <v>0.42176291574714581</v>
      </c>
      <c r="P49" s="15">
        <f t="shared" si="9"/>
        <v>0.47110917688956194</v>
      </c>
      <c r="Q49" s="15">
        <f t="shared" si="10"/>
        <v>0.51822009457851814</v>
      </c>
      <c r="R49" s="15">
        <f t="shared" si="11"/>
        <v>0</v>
      </c>
    </row>
    <row r="50" spans="2:18">
      <c r="B50" s="34"/>
      <c r="C50" s="35"/>
      <c r="D50" s="65">
        <v>1500</v>
      </c>
      <c r="E50" s="55"/>
      <c r="F50" s="25">
        <f t="shared" si="1"/>
        <v>330.72589667499494</v>
      </c>
      <c r="G50" s="25">
        <f t="shared" si="2"/>
        <v>509.77627278117336</v>
      </c>
      <c r="H50" s="25">
        <f t="shared" si="3"/>
        <v>632.64437362071874</v>
      </c>
      <c r="I50" s="25">
        <f t="shared" si="4"/>
        <v>706.66376533434288</v>
      </c>
      <c r="J50" s="25">
        <f t="shared" si="5"/>
        <v>777.33014186777723</v>
      </c>
      <c r="K50" s="26"/>
      <c r="L50" s="15"/>
      <c r="M50" s="15">
        <f t="shared" si="6"/>
        <v>0.22048393111666328</v>
      </c>
      <c r="N50" s="15">
        <f t="shared" si="7"/>
        <v>0.33985084852078223</v>
      </c>
      <c r="O50" s="15">
        <f t="shared" si="8"/>
        <v>0.42176291574714581</v>
      </c>
      <c r="P50" s="15">
        <f t="shared" si="9"/>
        <v>0.47110917688956194</v>
      </c>
      <c r="Q50" s="15">
        <f t="shared" si="10"/>
        <v>0.51822009457851814</v>
      </c>
      <c r="R50" s="15">
        <f t="shared" si="11"/>
        <v>0</v>
      </c>
    </row>
    <row r="51" spans="2:18">
      <c r="B51" s="34"/>
      <c r="C51" s="35"/>
      <c r="D51" s="65">
        <v>1600</v>
      </c>
      <c r="E51" s="55"/>
      <c r="F51" s="25">
        <f t="shared" si="1"/>
        <v>352.77428978666131</v>
      </c>
      <c r="G51" s="25">
        <f t="shared" si="2"/>
        <v>543.76135763325158</v>
      </c>
      <c r="H51" s="25">
        <f t="shared" si="3"/>
        <v>674.82066519543332</v>
      </c>
      <c r="I51" s="25">
        <f t="shared" si="4"/>
        <v>753.77468302329908</v>
      </c>
      <c r="J51" s="25">
        <f t="shared" si="5"/>
        <v>829.15215132562901</v>
      </c>
      <c r="K51" s="26"/>
      <c r="L51" s="15"/>
      <c r="M51" s="15">
        <f t="shared" si="6"/>
        <v>0.22048393111666331</v>
      </c>
      <c r="N51" s="15">
        <f t="shared" si="7"/>
        <v>0.33985084852078223</v>
      </c>
      <c r="O51" s="15">
        <f t="shared" si="8"/>
        <v>0.42176291574714581</v>
      </c>
      <c r="P51" s="15">
        <f t="shared" si="9"/>
        <v>0.47110917688956194</v>
      </c>
      <c r="Q51" s="15">
        <f t="shared" si="10"/>
        <v>0.51822009457851814</v>
      </c>
      <c r="R51" s="15">
        <f t="shared" si="11"/>
        <v>0</v>
      </c>
    </row>
    <row r="52" spans="2:18">
      <c r="B52" s="34"/>
      <c r="C52" s="35"/>
      <c r="D52" s="65">
        <v>1700</v>
      </c>
      <c r="E52" s="55"/>
      <c r="F52" s="25">
        <f t="shared" si="1"/>
        <v>374.82268289832763</v>
      </c>
      <c r="G52" s="25">
        <f t="shared" si="2"/>
        <v>577.74644248532979</v>
      </c>
      <c r="H52" s="25">
        <f t="shared" si="3"/>
        <v>716.9969567701479</v>
      </c>
      <c r="I52" s="25">
        <f t="shared" si="4"/>
        <v>800.88560071225515</v>
      </c>
      <c r="J52" s="25">
        <f t="shared" si="5"/>
        <v>880.9741607834809</v>
      </c>
      <c r="K52" s="26"/>
      <c r="L52" s="15"/>
      <c r="M52" s="15">
        <f t="shared" si="6"/>
        <v>0.22048393111666331</v>
      </c>
      <c r="N52" s="15">
        <f t="shared" si="7"/>
        <v>0.33985084852078223</v>
      </c>
      <c r="O52" s="15">
        <f t="shared" si="8"/>
        <v>0.42176291574714581</v>
      </c>
      <c r="P52" s="15">
        <f t="shared" si="9"/>
        <v>0.47110917688956183</v>
      </c>
      <c r="Q52" s="15">
        <f t="shared" si="10"/>
        <v>0.51822009457851814</v>
      </c>
      <c r="R52" s="15">
        <f t="shared" si="11"/>
        <v>0</v>
      </c>
    </row>
    <row r="53" spans="2:18">
      <c r="B53" s="34"/>
      <c r="C53" s="35"/>
      <c r="D53" s="65">
        <v>1800</v>
      </c>
      <c r="E53" s="55"/>
      <c r="F53" s="25">
        <f t="shared" si="1"/>
        <v>396.68662320439785</v>
      </c>
      <c r="G53" s="25">
        <f t="shared" si="2"/>
        <v>611.19204626550675</v>
      </c>
      <c r="H53" s="25">
        <f t="shared" si="3"/>
        <v>757.27415842900166</v>
      </c>
      <c r="I53" s="25">
        <f t="shared" si="4"/>
        <v>845.87523496519498</v>
      </c>
      <c r="J53" s="25">
        <f t="shared" si="5"/>
        <v>930.46275846171443</v>
      </c>
      <c r="K53" s="26"/>
      <c r="L53" s="15"/>
      <c r="M53" s="15">
        <f t="shared" si="6"/>
        <v>0.22038145733577658</v>
      </c>
      <c r="N53" s="15">
        <f t="shared" si="7"/>
        <v>0.33955113681417043</v>
      </c>
      <c r="O53" s="15">
        <f t="shared" si="8"/>
        <v>0.4207078657938898</v>
      </c>
      <c r="P53" s="15">
        <f t="shared" si="9"/>
        <v>0.46993068609177496</v>
      </c>
      <c r="Q53" s="15">
        <f t="shared" si="10"/>
        <v>0.51692375470095242</v>
      </c>
      <c r="R53" s="15">
        <f t="shared" si="11"/>
        <v>0</v>
      </c>
    </row>
    <row r="54" spans="2:18">
      <c r="B54" s="34"/>
      <c r="C54" s="35"/>
      <c r="D54" s="65">
        <v>1900</v>
      </c>
      <c r="E54" s="55"/>
      <c r="F54" s="25">
        <f t="shared" si="1"/>
        <v>418.48178235225004</v>
      </c>
      <c r="G54" s="25">
        <f t="shared" si="2"/>
        <v>644.43648133565944</v>
      </c>
      <c r="H54" s="25">
        <f t="shared" si="3"/>
        <v>796.84320277058873</v>
      </c>
      <c r="I54" s="25">
        <f t="shared" si="4"/>
        <v>890.07385749474759</v>
      </c>
      <c r="J54" s="25">
        <f t="shared" si="5"/>
        <v>979.08124324422249</v>
      </c>
      <c r="K54" s="26"/>
      <c r="L54" s="15"/>
      <c r="M54" s="15">
        <f t="shared" si="6"/>
        <v>0.22025356965907897</v>
      </c>
      <c r="N54" s="15">
        <f t="shared" si="7"/>
        <v>0.33917709543982077</v>
      </c>
      <c r="O54" s="15">
        <f t="shared" si="8"/>
        <v>0.41939115935294141</v>
      </c>
      <c r="P54" s="15">
        <f t="shared" si="9"/>
        <v>0.46845992499723554</v>
      </c>
      <c r="Q54" s="15">
        <f t="shared" si="10"/>
        <v>0.5153059174969592</v>
      </c>
      <c r="R54" s="15">
        <f t="shared" si="11"/>
        <v>0</v>
      </c>
    </row>
    <row r="55" spans="2:18">
      <c r="B55" s="34"/>
      <c r="C55" s="35"/>
      <c r="D55" s="65">
        <v>2000</v>
      </c>
      <c r="E55" s="55"/>
      <c r="F55" s="25">
        <f t="shared" si="1"/>
        <v>440.27694150010217</v>
      </c>
      <c r="G55" s="25">
        <f t="shared" si="2"/>
        <v>677.68091640581213</v>
      </c>
      <c r="H55" s="25">
        <f t="shared" si="3"/>
        <v>836.41224711217569</v>
      </c>
      <c r="I55" s="25">
        <f t="shared" si="4"/>
        <v>934.27248002430031</v>
      </c>
      <c r="J55" s="25">
        <f t="shared" si="5"/>
        <v>1027.6997280267306</v>
      </c>
      <c r="K55" s="26"/>
      <c r="L55" s="15"/>
      <c r="M55" s="15">
        <f t="shared" si="6"/>
        <v>0.22013847075005108</v>
      </c>
      <c r="N55" s="15">
        <f t="shared" si="7"/>
        <v>0.33884045820290604</v>
      </c>
      <c r="O55" s="15">
        <f t="shared" si="8"/>
        <v>0.41820612355608783</v>
      </c>
      <c r="P55" s="15">
        <f t="shared" si="9"/>
        <v>0.46713624001215015</v>
      </c>
      <c r="Q55" s="15">
        <f t="shared" si="10"/>
        <v>0.5138498640133653</v>
      </c>
      <c r="R55" s="15">
        <f t="shared" si="11"/>
        <v>0</v>
      </c>
    </row>
    <row r="56" spans="2:18">
      <c r="B56" s="34"/>
      <c r="C56" s="35"/>
      <c r="D56" s="65">
        <v>2100</v>
      </c>
      <c r="E56" s="55"/>
      <c r="F56" s="25">
        <f t="shared" si="1"/>
        <v>462.0721006479543</v>
      </c>
      <c r="G56" s="25">
        <f t="shared" si="2"/>
        <v>710.92535147596482</v>
      </c>
      <c r="H56" s="25">
        <f t="shared" si="3"/>
        <v>875.98129145376276</v>
      </c>
      <c r="I56" s="25">
        <f t="shared" si="4"/>
        <v>978.47110255385303</v>
      </c>
      <c r="J56" s="25">
        <f t="shared" si="5"/>
        <v>1076.3182128092385</v>
      </c>
      <c r="K56" s="26"/>
      <c r="L56" s="15"/>
      <c r="M56" s="15">
        <f t="shared" si="6"/>
        <v>0.22003433364188299</v>
      </c>
      <c r="N56" s="15">
        <f t="shared" si="7"/>
        <v>0.33853588165522136</v>
      </c>
      <c r="O56" s="15">
        <f t="shared" si="8"/>
        <v>0.41713394831131562</v>
      </c>
      <c r="P56" s="15">
        <f t="shared" si="9"/>
        <v>0.46593862026373956</v>
      </c>
      <c r="Q56" s="15">
        <f t="shared" si="10"/>
        <v>0.51253248229011361</v>
      </c>
      <c r="R56" s="15">
        <f t="shared" si="11"/>
        <v>0</v>
      </c>
    </row>
    <row r="57" spans="2:18">
      <c r="B57" s="34"/>
      <c r="C57" s="35"/>
      <c r="D57" s="65">
        <v>2200</v>
      </c>
      <c r="E57" s="55"/>
      <c r="F57" s="25">
        <f t="shared" si="1"/>
        <v>483.86725979580643</v>
      </c>
      <c r="G57" s="25">
        <f t="shared" si="2"/>
        <v>744.16978654611751</v>
      </c>
      <c r="H57" s="25">
        <f t="shared" si="3"/>
        <v>915.55033579534984</v>
      </c>
      <c r="I57" s="25">
        <f t="shared" si="4"/>
        <v>1022.6697250834058</v>
      </c>
      <c r="J57" s="25">
        <f t="shared" si="5"/>
        <v>1124.9366975917465</v>
      </c>
      <c r="K57" s="26"/>
      <c r="L57" s="15"/>
      <c r="M57" s="15">
        <f t="shared" si="6"/>
        <v>0.21993966354354838</v>
      </c>
      <c r="N57" s="15">
        <f t="shared" si="7"/>
        <v>0.33825899388459885</v>
      </c>
      <c r="O57" s="15">
        <f t="shared" si="8"/>
        <v>0.41615924354334083</v>
      </c>
      <c r="P57" s="15">
        <f t="shared" si="9"/>
        <v>0.4648498750379117</v>
      </c>
      <c r="Q57" s="15">
        <f t="shared" si="10"/>
        <v>0.51133486254170291</v>
      </c>
      <c r="R57" s="15">
        <f t="shared" si="11"/>
        <v>0</v>
      </c>
    </row>
    <row r="58" spans="2:18">
      <c r="B58" s="34"/>
      <c r="C58" s="35"/>
      <c r="D58" s="65">
        <v>2300</v>
      </c>
      <c r="E58" s="55"/>
      <c r="F58" s="25">
        <f t="shared" si="1"/>
        <v>505.66241894365862</v>
      </c>
      <c r="G58" s="25">
        <f t="shared" si="2"/>
        <v>777.4142216162702</v>
      </c>
      <c r="H58" s="25">
        <f t="shared" si="3"/>
        <v>955.1193801369368</v>
      </c>
      <c r="I58" s="25">
        <f t="shared" si="4"/>
        <v>1066.8683476129584</v>
      </c>
      <c r="J58" s="25">
        <f t="shared" si="5"/>
        <v>1173.5551823742544</v>
      </c>
      <c r="K58" s="26"/>
      <c r="L58" s="15"/>
      <c r="M58" s="15">
        <f t="shared" si="6"/>
        <v>0.21985322562767767</v>
      </c>
      <c r="N58" s="15">
        <f t="shared" si="7"/>
        <v>0.33800618331142185</v>
      </c>
      <c r="O58" s="15">
        <f t="shared" si="8"/>
        <v>0.41526929571171167</v>
      </c>
      <c r="P58" s="15">
        <f t="shared" si="9"/>
        <v>0.46385580330998188</v>
      </c>
      <c r="Q58" s="15">
        <f t="shared" si="10"/>
        <v>0.51024138364098015</v>
      </c>
      <c r="R58" s="15">
        <f t="shared" si="11"/>
        <v>0</v>
      </c>
    </row>
    <row r="59" spans="2:18">
      <c r="B59" s="34"/>
      <c r="C59" s="35"/>
      <c r="D59" s="65">
        <v>2400</v>
      </c>
      <c r="E59" s="55"/>
      <c r="F59" s="25">
        <f t="shared" si="1"/>
        <v>527.45757809151075</v>
      </c>
      <c r="G59" s="25">
        <f t="shared" si="2"/>
        <v>810.65865668642289</v>
      </c>
      <c r="H59" s="25">
        <f t="shared" si="3"/>
        <v>994.68842447852387</v>
      </c>
      <c r="I59" s="25">
        <f t="shared" si="4"/>
        <v>1111.0669701425111</v>
      </c>
      <c r="J59" s="25">
        <f t="shared" si="5"/>
        <v>1222.1736671567623</v>
      </c>
      <c r="K59" s="26"/>
      <c r="L59" s="15"/>
      <c r="M59" s="15">
        <f t="shared" si="6"/>
        <v>0.21977399087146282</v>
      </c>
      <c r="N59" s="15">
        <f t="shared" si="7"/>
        <v>0.33777444028600956</v>
      </c>
      <c r="O59" s="15">
        <f t="shared" si="8"/>
        <v>0.41445351019938492</v>
      </c>
      <c r="P59" s="15">
        <f t="shared" si="9"/>
        <v>0.46294457089271296</v>
      </c>
      <c r="Q59" s="15">
        <f t="shared" si="10"/>
        <v>0.50923902798198428</v>
      </c>
      <c r="R59" s="15">
        <f t="shared" si="11"/>
        <v>0</v>
      </c>
    </row>
    <row r="60" spans="2:18">
      <c r="B60" s="34"/>
      <c r="C60" s="35"/>
      <c r="D60" s="65">
        <v>2500</v>
      </c>
      <c r="E60" s="55"/>
      <c r="F60" s="25">
        <f t="shared" si="1"/>
        <v>549.25273723936289</v>
      </c>
      <c r="G60" s="25">
        <f t="shared" si="2"/>
        <v>843.90309175657558</v>
      </c>
      <c r="H60" s="25">
        <f t="shared" si="3"/>
        <v>1034.2574688201109</v>
      </c>
      <c r="I60" s="25">
        <f t="shared" si="4"/>
        <v>1155.2655926720638</v>
      </c>
      <c r="J60" s="25">
        <f t="shared" si="5"/>
        <v>1270.7921519392703</v>
      </c>
      <c r="K60" s="26"/>
      <c r="L60" s="15"/>
      <c r="M60" s="15">
        <f t="shared" si="6"/>
        <v>0.21970109489574516</v>
      </c>
      <c r="N60" s="15">
        <f t="shared" si="7"/>
        <v>0.33756123670263022</v>
      </c>
      <c r="O60" s="15">
        <f t="shared" si="8"/>
        <v>0.41370298752804435</v>
      </c>
      <c r="P60" s="15">
        <f t="shared" si="9"/>
        <v>0.46210623706882553</v>
      </c>
      <c r="Q60" s="15">
        <f t="shared" si="10"/>
        <v>0.50831686077570815</v>
      </c>
      <c r="R60" s="15">
        <f t="shared" si="11"/>
        <v>0</v>
      </c>
    </row>
    <row r="61" spans="2:18">
      <c r="B61" s="34"/>
      <c r="C61" s="35"/>
      <c r="D61" s="65">
        <v>2600</v>
      </c>
      <c r="E61" s="55"/>
      <c r="F61" s="25">
        <f t="shared" si="1"/>
        <v>571.04789638721502</v>
      </c>
      <c r="G61" s="25">
        <f t="shared" si="2"/>
        <v>877.14752682672827</v>
      </c>
      <c r="H61" s="25">
        <f t="shared" si="3"/>
        <v>1073.8265131616981</v>
      </c>
      <c r="I61" s="25">
        <f t="shared" si="4"/>
        <v>1199.4642152016165</v>
      </c>
      <c r="J61" s="25">
        <f t="shared" si="5"/>
        <v>1319.4106367217782</v>
      </c>
      <c r="K61" s="26"/>
      <c r="L61" s="15"/>
      <c r="M61" s="15">
        <f t="shared" si="6"/>
        <v>0.21963380630277501</v>
      </c>
      <c r="N61" s="15">
        <f t="shared" si="7"/>
        <v>0.33736443339489547</v>
      </c>
      <c r="O61" s="15">
        <f t="shared" si="8"/>
        <v>0.41301019736988387</v>
      </c>
      <c r="P61" s="15">
        <f t="shared" si="9"/>
        <v>0.46133239046216018</v>
      </c>
      <c r="Q61" s="15">
        <f t="shared" si="10"/>
        <v>0.50746562950837626</v>
      </c>
      <c r="R61" s="15">
        <f t="shared" si="11"/>
        <v>0</v>
      </c>
    </row>
    <row r="62" spans="2:18">
      <c r="B62" s="34"/>
      <c r="C62" s="35"/>
      <c r="D62" s="65">
        <v>2700</v>
      </c>
      <c r="E62" s="55"/>
      <c r="F62" s="25">
        <f t="shared" si="1"/>
        <v>592.84305553506715</v>
      </c>
      <c r="G62" s="25">
        <f t="shared" si="2"/>
        <v>910.39196189688096</v>
      </c>
      <c r="H62" s="25">
        <f t="shared" si="3"/>
        <v>1113.3955575032851</v>
      </c>
      <c r="I62" s="25">
        <f t="shared" si="4"/>
        <v>1243.6628377311692</v>
      </c>
      <c r="J62" s="25">
        <f t="shared" si="5"/>
        <v>1368.0291215042864</v>
      </c>
      <c r="K62" s="26"/>
      <c r="L62" s="15"/>
      <c r="M62" s="15">
        <f t="shared" si="6"/>
        <v>0.21957150205002487</v>
      </c>
      <c r="N62" s="15">
        <f t="shared" si="7"/>
        <v>0.33718220810995592</v>
      </c>
      <c r="O62" s="15">
        <f t="shared" si="8"/>
        <v>0.41236872500121668</v>
      </c>
      <c r="P62" s="15">
        <f t="shared" si="9"/>
        <v>0.46061586582635899</v>
      </c>
      <c r="Q62" s="15">
        <f t="shared" si="10"/>
        <v>0.50667745240899498</v>
      </c>
      <c r="R62" s="15">
        <f t="shared" si="11"/>
        <v>0</v>
      </c>
    </row>
    <row r="63" spans="2:18">
      <c r="B63" s="34"/>
      <c r="C63" s="35"/>
      <c r="D63" s="65">
        <v>2800</v>
      </c>
      <c r="E63" s="55"/>
      <c r="F63" s="25">
        <f t="shared" si="1"/>
        <v>614.63821468291928</v>
      </c>
      <c r="G63" s="25">
        <f t="shared" si="2"/>
        <v>943.63639696703365</v>
      </c>
      <c r="H63" s="25">
        <f t="shared" si="3"/>
        <v>1152.964601844872</v>
      </c>
      <c r="I63" s="25">
        <f t="shared" si="4"/>
        <v>1287.861460260722</v>
      </c>
      <c r="J63" s="25">
        <f t="shared" si="5"/>
        <v>1416.6476062867944</v>
      </c>
      <c r="K63" s="26"/>
      <c r="L63" s="15"/>
      <c r="M63" s="15">
        <f t="shared" si="6"/>
        <v>0.2195136481010426</v>
      </c>
      <c r="N63" s="15">
        <f t="shared" si="7"/>
        <v>0.33701299891679776</v>
      </c>
      <c r="O63" s="15">
        <f t="shared" si="8"/>
        <v>0.41177307208745428</v>
      </c>
      <c r="P63" s="15">
        <f t="shared" si="9"/>
        <v>0.45995052152168642</v>
      </c>
      <c r="Q63" s="15">
        <f t="shared" si="10"/>
        <v>0.50594557367385518</v>
      </c>
      <c r="R63" s="15">
        <f t="shared" si="11"/>
        <v>0</v>
      </c>
    </row>
    <row r="64" spans="2:18">
      <c r="B64" s="34"/>
      <c r="C64" s="35"/>
      <c r="D64" s="65">
        <v>2900</v>
      </c>
      <c r="E64" s="55"/>
      <c r="F64" s="25">
        <f t="shared" si="1"/>
        <v>636.43337383077142</v>
      </c>
      <c r="G64" s="25">
        <f t="shared" si="2"/>
        <v>976.88083203718634</v>
      </c>
      <c r="H64" s="25">
        <f t="shared" si="3"/>
        <v>1192.533646186459</v>
      </c>
      <c r="I64" s="25">
        <f t="shared" si="4"/>
        <v>1332.0600827902747</v>
      </c>
      <c r="J64" s="25">
        <f t="shared" si="5"/>
        <v>1465.2660910693023</v>
      </c>
      <c r="K64" s="26"/>
      <c r="L64" s="15"/>
      <c r="M64" s="15">
        <f t="shared" si="6"/>
        <v>0.21945978407957634</v>
      </c>
      <c r="N64" s="15">
        <f t="shared" si="7"/>
        <v>0.33685545932316768</v>
      </c>
      <c r="O64" s="15">
        <f t="shared" si="8"/>
        <v>0.41121849868498589</v>
      </c>
      <c r="P64" s="15">
        <f t="shared" si="9"/>
        <v>0.45933106303112919</v>
      </c>
      <c r="Q64" s="15">
        <f t="shared" si="10"/>
        <v>0.50526416933424223</v>
      </c>
      <c r="R64" s="15">
        <f t="shared" si="11"/>
        <v>0</v>
      </c>
    </row>
    <row r="65" spans="2:18">
      <c r="B65" s="34"/>
      <c r="C65" s="35"/>
      <c r="D65" s="65">
        <v>3000</v>
      </c>
      <c r="E65" s="55"/>
      <c r="F65" s="25">
        <f t="shared" si="1"/>
        <v>658.22853297862366</v>
      </c>
      <c r="G65" s="25">
        <f t="shared" si="2"/>
        <v>1010.125267107339</v>
      </c>
      <c r="H65" s="25">
        <f t="shared" si="3"/>
        <v>1232.1026905280462</v>
      </c>
      <c r="I65" s="25">
        <f t="shared" si="4"/>
        <v>1376.2587053198274</v>
      </c>
      <c r="J65" s="25">
        <f t="shared" si="5"/>
        <v>1513.8845758518103</v>
      </c>
      <c r="K65" s="26"/>
      <c r="L65" s="15"/>
      <c r="M65" s="15">
        <f t="shared" si="6"/>
        <v>0.21940951099287456</v>
      </c>
      <c r="N65" s="15">
        <f t="shared" si="7"/>
        <v>0.33670842236911303</v>
      </c>
      <c r="O65" s="15">
        <f t="shared" si="8"/>
        <v>0.41070089684268207</v>
      </c>
      <c r="P65" s="15">
        <f t="shared" si="9"/>
        <v>0.45875290177327582</v>
      </c>
      <c r="Q65" s="15">
        <f t="shared" si="10"/>
        <v>0.50462819195060338</v>
      </c>
      <c r="R65" s="15">
        <f t="shared" si="11"/>
        <v>0</v>
      </c>
    </row>
    <row r="66" spans="2:18">
      <c r="B66" s="34"/>
      <c r="C66" s="35"/>
      <c r="D66" s="65">
        <v>3100</v>
      </c>
      <c r="E66" s="55"/>
      <c r="F66" s="25">
        <f t="shared" si="1"/>
        <v>680.02369212647568</v>
      </c>
      <c r="G66" s="25">
        <f t="shared" si="2"/>
        <v>1043.3697021774917</v>
      </c>
      <c r="H66" s="25">
        <f t="shared" si="3"/>
        <v>1271.6717348696334</v>
      </c>
      <c r="I66" s="25">
        <f t="shared" si="4"/>
        <v>1420.4573278493801</v>
      </c>
      <c r="J66" s="25">
        <f t="shared" si="5"/>
        <v>1562.5030606343184</v>
      </c>
      <c r="K66" s="26"/>
      <c r="L66" s="15"/>
      <c r="M66" s="15">
        <f t="shared" si="6"/>
        <v>0.21936248133112118</v>
      </c>
      <c r="N66" s="15">
        <f t="shared" si="7"/>
        <v>0.33657087167015864</v>
      </c>
      <c r="O66" s="15">
        <f t="shared" si="8"/>
        <v>0.41021668866762367</v>
      </c>
      <c r="P66" s="15">
        <f t="shared" si="9"/>
        <v>0.45821204124173553</v>
      </c>
      <c r="Q66" s="15">
        <f t="shared" si="10"/>
        <v>0.50403324536590921</v>
      </c>
      <c r="R66" s="15">
        <f t="shared" si="11"/>
        <v>0</v>
      </c>
    </row>
    <row r="67" spans="2:18">
      <c r="B67" s="34"/>
      <c r="C67" s="35"/>
      <c r="D67" s="65">
        <v>3200</v>
      </c>
      <c r="E67" s="55"/>
      <c r="F67" s="25">
        <f t="shared" si="1"/>
        <v>701.81885127432793</v>
      </c>
      <c r="G67" s="25">
        <f t="shared" si="2"/>
        <v>1076.6141372476445</v>
      </c>
      <c r="H67" s="25">
        <f t="shared" si="3"/>
        <v>1311.2407792112203</v>
      </c>
      <c r="I67" s="25">
        <f t="shared" si="4"/>
        <v>1464.6559503789326</v>
      </c>
      <c r="J67" s="25">
        <f t="shared" si="5"/>
        <v>1611.1215454168264</v>
      </c>
      <c r="K67" s="26"/>
      <c r="L67" s="15"/>
      <c r="M67" s="15">
        <f t="shared" si="6"/>
        <v>0.21931839102322748</v>
      </c>
      <c r="N67" s="15">
        <f t="shared" si="7"/>
        <v>0.33644191788988892</v>
      </c>
      <c r="O67" s="15">
        <f t="shared" si="8"/>
        <v>0.40976274350350633</v>
      </c>
      <c r="P67" s="15">
        <f t="shared" si="9"/>
        <v>0.45770498449341646</v>
      </c>
      <c r="Q67" s="15">
        <f t="shared" si="10"/>
        <v>0.50347548294275823</v>
      </c>
      <c r="R67" s="15">
        <f t="shared" si="11"/>
        <v>0</v>
      </c>
    </row>
    <row r="68" spans="2:18">
      <c r="B68" s="34"/>
      <c r="C68" s="35"/>
      <c r="D68" s="65">
        <v>3300</v>
      </c>
      <c r="E68" s="55"/>
      <c r="F68" s="25">
        <f t="shared" si="1"/>
        <v>723.61401042218006</v>
      </c>
      <c r="G68" s="25">
        <f t="shared" si="2"/>
        <v>1109.8585723177971</v>
      </c>
      <c r="H68" s="25">
        <f t="shared" si="3"/>
        <v>1350.8098235528073</v>
      </c>
      <c r="I68" s="25">
        <f t="shared" si="4"/>
        <v>1508.8545729084854</v>
      </c>
      <c r="J68" s="25">
        <f t="shared" si="5"/>
        <v>1659.7400301993343</v>
      </c>
      <c r="K68" s="26"/>
      <c r="L68" s="15"/>
      <c r="M68" s="15">
        <f t="shared" si="6"/>
        <v>0.21927697285520609</v>
      </c>
      <c r="N68" s="15">
        <f t="shared" si="7"/>
        <v>0.33632077949024153</v>
      </c>
      <c r="O68" s="15">
        <f t="shared" si="8"/>
        <v>0.40933631016751737</v>
      </c>
      <c r="P68" s="15">
        <f t="shared" si="9"/>
        <v>0.4572286584571168</v>
      </c>
      <c r="Q68" s="15">
        <f t="shared" si="10"/>
        <v>0.50295152430282863</v>
      </c>
      <c r="R68" s="15">
        <f t="shared" si="11"/>
        <v>0</v>
      </c>
    </row>
    <row r="69" spans="2:18">
      <c r="B69" s="34"/>
      <c r="C69" s="35"/>
      <c r="D69" s="65">
        <v>3400</v>
      </c>
      <c r="E69" s="55"/>
      <c r="F69" s="25">
        <f t="shared" si="1"/>
        <v>745.40916957003219</v>
      </c>
      <c r="G69" s="25">
        <f t="shared" si="2"/>
        <v>1143.1030073879497</v>
      </c>
      <c r="H69" s="25">
        <f t="shared" si="3"/>
        <v>1390.3788678943943</v>
      </c>
      <c r="I69" s="25">
        <f t="shared" si="4"/>
        <v>1553.0531954380381</v>
      </c>
      <c r="J69" s="25">
        <f t="shared" si="5"/>
        <v>1708.3585149818423</v>
      </c>
      <c r="K69" s="26"/>
      <c r="L69" s="15"/>
      <c r="M69" s="15">
        <f t="shared" si="6"/>
        <v>0.21923799105000946</v>
      </c>
      <c r="N69" s="15">
        <f t="shared" si="7"/>
        <v>0.33620676687880874</v>
      </c>
      <c r="O69" s="15">
        <f t="shared" si="8"/>
        <v>0.40893496114541006</v>
      </c>
      <c r="P69" s="15">
        <f t="shared" si="9"/>
        <v>0.45678035159942298</v>
      </c>
      <c r="Q69" s="15">
        <f t="shared" si="10"/>
        <v>0.50245838675936538</v>
      </c>
      <c r="R69" s="15">
        <f t="shared" si="11"/>
        <v>0</v>
      </c>
    </row>
    <row r="70" spans="2:18">
      <c r="B70" s="34"/>
      <c r="C70" s="35"/>
      <c r="D70" s="65">
        <v>3500</v>
      </c>
      <c r="E70" s="55"/>
      <c r="F70" s="25">
        <f t="shared" si="1"/>
        <v>767.20432871788432</v>
      </c>
      <c r="G70" s="25">
        <f t="shared" si="2"/>
        <v>1176.3474424581025</v>
      </c>
      <c r="H70" s="25">
        <f t="shared" si="3"/>
        <v>1429.9479122359814</v>
      </c>
      <c r="I70" s="25">
        <f t="shared" si="4"/>
        <v>1597.2518179675908</v>
      </c>
      <c r="J70" s="25">
        <f t="shared" si="5"/>
        <v>1756.9769997643502</v>
      </c>
      <c r="K70" s="26"/>
      <c r="L70" s="15"/>
      <c r="M70" s="15">
        <f t="shared" si="6"/>
        <v>0.21920123677653838</v>
      </c>
      <c r="N70" s="15">
        <f t="shared" si="7"/>
        <v>0.33609926927374356</v>
      </c>
      <c r="O70" s="15">
        <f t="shared" si="8"/>
        <v>0.40855654635313754</v>
      </c>
      <c r="P70" s="15">
        <f t="shared" si="9"/>
        <v>0.45635766227645452</v>
      </c>
      <c r="Q70" s="15">
        <f t="shared" si="10"/>
        <v>0.50199342850410011</v>
      </c>
      <c r="R70" s="15">
        <f t="shared" si="11"/>
        <v>0</v>
      </c>
    </row>
    <row r="71" spans="2:18">
      <c r="B71" s="34"/>
      <c r="C71" s="35"/>
      <c r="D71" s="65">
        <v>3600</v>
      </c>
      <c r="E71" s="55"/>
      <c r="F71" s="25">
        <f t="shared" si="1"/>
        <v>788.99948786573646</v>
      </c>
      <c r="G71" s="25">
        <f t="shared" si="2"/>
        <v>1209.5918775282553</v>
      </c>
      <c r="H71" s="25">
        <f t="shared" si="3"/>
        <v>1469.5169565775684</v>
      </c>
      <c r="I71" s="25">
        <f t="shared" si="4"/>
        <v>1641.4504404971435</v>
      </c>
      <c r="J71" s="25">
        <f t="shared" si="5"/>
        <v>1805.5954845468582</v>
      </c>
      <c r="K71" s="26"/>
      <c r="L71" s="15"/>
      <c r="M71" s="15">
        <f t="shared" si="6"/>
        <v>0.21916652440714901</v>
      </c>
      <c r="N71" s="15">
        <f t="shared" si="7"/>
        <v>0.33599774375784869</v>
      </c>
      <c r="O71" s="15">
        <f t="shared" si="8"/>
        <v>0.4081991546048801</v>
      </c>
      <c r="P71" s="15">
        <f t="shared" si="9"/>
        <v>0.45595845569365095</v>
      </c>
      <c r="Q71" s="15">
        <f t="shared" si="10"/>
        <v>0.50155430126301614</v>
      </c>
      <c r="R71" s="15">
        <f t="shared" si="11"/>
        <v>0</v>
      </c>
    </row>
    <row r="72" spans="2:18">
      <c r="B72" s="34"/>
      <c r="C72" s="35"/>
      <c r="D72" s="65">
        <v>3700</v>
      </c>
      <c r="E72" s="55"/>
      <c r="F72" s="25">
        <f t="shared" si="1"/>
        <v>808.36087718710201</v>
      </c>
      <c r="G72" s="25">
        <f t="shared" si="2"/>
        <v>1238.829037986299</v>
      </c>
      <c r="H72" s="25">
        <f t="shared" si="3"/>
        <v>1504.0687676180439</v>
      </c>
      <c r="I72" s="25">
        <f t="shared" si="4"/>
        <v>1680.0448134293551</v>
      </c>
      <c r="J72" s="25">
        <f t="shared" si="5"/>
        <v>1848.0492947722908</v>
      </c>
      <c r="K72" s="26"/>
      <c r="L72" s="15"/>
      <c r="M72" s="15">
        <f t="shared" si="6"/>
        <v>0.2184759127532708</v>
      </c>
      <c r="N72" s="15">
        <f t="shared" si="7"/>
        <v>0.33481865891521595</v>
      </c>
      <c r="O72" s="15">
        <f t="shared" si="8"/>
        <v>0.40650507232920108</v>
      </c>
      <c r="P72" s="15">
        <f t="shared" si="9"/>
        <v>0.4540661657917176</v>
      </c>
      <c r="Q72" s="15">
        <f t="shared" si="10"/>
        <v>0.49947278237088938</v>
      </c>
      <c r="R72" s="15">
        <f t="shared" si="11"/>
        <v>0</v>
      </c>
    </row>
    <row r="73" spans="2:18">
      <c r="B73" s="34"/>
      <c r="C73" s="35"/>
      <c r="D73" s="65">
        <v>3800</v>
      </c>
      <c r="E73" s="55"/>
      <c r="F73" s="25">
        <f t="shared" si="1"/>
        <v>821.98426273510199</v>
      </c>
      <c r="G73" s="25">
        <f t="shared" si="2"/>
        <v>1258.6184040822989</v>
      </c>
      <c r="H73" s="25">
        <f t="shared" si="3"/>
        <v>1526.791644262044</v>
      </c>
      <c r="I73" s="25">
        <f t="shared" si="4"/>
        <v>1705.426266640703</v>
      </c>
      <c r="J73" s="25">
        <f t="shared" si="5"/>
        <v>1875.9688933047737</v>
      </c>
      <c r="K73" s="26"/>
      <c r="L73" s="15"/>
      <c r="M73" s="15">
        <f t="shared" si="6"/>
        <v>0.21631164808818473</v>
      </c>
      <c r="N73" s="15">
        <f t="shared" si="7"/>
        <v>0.3312153694953418</v>
      </c>
      <c r="O73" s="15">
        <f t="shared" si="8"/>
        <v>0.40178727480580106</v>
      </c>
      <c r="P73" s="15">
        <f t="shared" si="9"/>
        <v>0.44879638595807975</v>
      </c>
      <c r="Q73" s="15">
        <f t="shared" si="10"/>
        <v>0.49367602455388782</v>
      </c>
      <c r="R73" s="15">
        <f t="shared" si="11"/>
        <v>0</v>
      </c>
    </row>
    <row r="74" spans="2:18">
      <c r="B74" s="34"/>
      <c r="C74" s="35"/>
      <c r="D74" s="65">
        <v>3900</v>
      </c>
      <c r="E74" s="55"/>
      <c r="F74" s="25">
        <f t="shared" si="1"/>
        <v>835.60764828310198</v>
      </c>
      <c r="G74" s="25">
        <f t="shared" si="2"/>
        <v>1278.407770178299</v>
      </c>
      <c r="H74" s="25">
        <f t="shared" si="3"/>
        <v>1549.514520906044</v>
      </c>
      <c r="I74" s="25">
        <f t="shared" si="4"/>
        <v>1730.8077198520512</v>
      </c>
      <c r="J74" s="25">
        <f t="shared" si="5"/>
        <v>1903.8884918372567</v>
      </c>
      <c r="K74" s="26"/>
      <c r="L74" s="15"/>
      <c r="M74" s="15">
        <f t="shared" si="6"/>
        <v>0.21425837135464154</v>
      </c>
      <c r="N74" s="15">
        <f t="shared" si="7"/>
        <v>0.3277968641482818</v>
      </c>
      <c r="O74" s="15">
        <f t="shared" si="8"/>
        <v>0.39731141561693434</v>
      </c>
      <c r="P74" s="15">
        <f t="shared" si="9"/>
        <v>0.44379685124411566</v>
      </c>
      <c r="Q74" s="15">
        <f t="shared" si="10"/>
        <v>0.48817653636852737</v>
      </c>
      <c r="R74" s="15">
        <f t="shared" si="11"/>
        <v>0</v>
      </c>
    </row>
    <row r="75" spans="2:18">
      <c r="B75" s="34"/>
      <c r="C75" s="35"/>
      <c r="D75" s="65">
        <v>4000</v>
      </c>
      <c r="E75" s="55"/>
      <c r="F75" s="25">
        <f t="shared" si="1"/>
        <v>849.23103383110197</v>
      </c>
      <c r="G75" s="25">
        <f t="shared" si="2"/>
        <v>1298.1971362742988</v>
      </c>
      <c r="H75" s="25">
        <f t="shared" si="3"/>
        <v>1572.2373975500441</v>
      </c>
      <c r="I75" s="25">
        <f t="shared" si="4"/>
        <v>1756.1891730633993</v>
      </c>
      <c r="J75" s="25">
        <f t="shared" si="5"/>
        <v>1931.8080903697394</v>
      </c>
      <c r="K75" s="26"/>
      <c r="L75" s="15"/>
      <c r="M75" s="15">
        <f t="shared" si="6"/>
        <v>0.2123077584577755</v>
      </c>
      <c r="N75" s="15">
        <f t="shared" si="7"/>
        <v>0.32454928406857469</v>
      </c>
      <c r="O75" s="15">
        <f t="shared" si="8"/>
        <v>0.39305934938751103</v>
      </c>
      <c r="P75" s="15">
        <f t="shared" si="9"/>
        <v>0.43904729326584979</v>
      </c>
      <c r="Q75" s="15">
        <f t="shared" si="10"/>
        <v>0.48295202259243486</v>
      </c>
      <c r="R75" s="15">
        <f t="shared" si="11"/>
        <v>0</v>
      </c>
    </row>
    <row r="76" spans="2:18">
      <c r="B76" s="34"/>
      <c r="C76" s="35"/>
      <c r="D76" s="65">
        <v>4100</v>
      </c>
      <c r="E76" s="55"/>
      <c r="F76" s="25">
        <f t="shared" si="1"/>
        <v>862.85441937910207</v>
      </c>
      <c r="G76" s="25">
        <f t="shared" si="2"/>
        <v>1317.9865023702989</v>
      </c>
      <c r="H76" s="25">
        <f t="shared" si="3"/>
        <v>1594.9602741940439</v>
      </c>
      <c r="I76" s="25">
        <f t="shared" si="4"/>
        <v>1781.5706262747472</v>
      </c>
      <c r="J76" s="25">
        <f t="shared" si="5"/>
        <v>1959.7276889022223</v>
      </c>
      <c r="K76" s="26"/>
      <c r="L76" s="15"/>
      <c r="M76" s="15">
        <f t="shared" si="6"/>
        <v>0.21045229740953708</v>
      </c>
      <c r="N76" s="15">
        <f t="shared" si="7"/>
        <v>0.3214601225293412</v>
      </c>
      <c r="O76" s="15">
        <f t="shared" si="8"/>
        <v>0.38901470102293756</v>
      </c>
      <c r="P76" s="15">
        <f t="shared" si="9"/>
        <v>0.43452942104262127</v>
      </c>
      <c r="Q76" s="15">
        <f t="shared" si="10"/>
        <v>0.47798236314688347</v>
      </c>
      <c r="R76" s="15">
        <f t="shared" si="11"/>
        <v>0</v>
      </c>
    </row>
    <row r="77" spans="2:18">
      <c r="B77" s="34"/>
      <c r="C77" s="35"/>
      <c r="D77" s="65">
        <v>4200</v>
      </c>
      <c r="E77" s="55"/>
      <c r="F77" s="25">
        <f t="shared" si="1"/>
        <v>872.91018296352991</v>
      </c>
      <c r="G77" s="25">
        <f t="shared" si="2"/>
        <v>1332.8655427327626</v>
      </c>
      <c r="H77" s="25">
        <f t="shared" si="3"/>
        <v>1612.3325623862816</v>
      </c>
      <c r="I77" s="25">
        <f t="shared" si="4"/>
        <v>1800.9754721854763</v>
      </c>
      <c r="J77" s="25">
        <f t="shared" si="5"/>
        <v>1981.0730194040241</v>
      </c>
      <c r="K77" s="26"/>
      <c r="L77" s="15"/>
      <c r="M77" s="15">
        <f t="shared" si="6"/>
        <v>0.20783575784845951</v>
      </c>
      <c r="N77" s="15">
        <f t="shared" si="7"/>
        <v>0.31734893874589587</v>
      </c>
      <c r="O77" s="15">
        <f t="shared" si="8"/>
        <v>0.38388870533006703</v>
      </c>
      <c r="P77" s="15">
        <f t="shared" si="9"/>
        <v>0.42880368385368484</v>
      </c>
      <c r="Q77" s="15">
        <f t="shared" si="10"/>
        <v>0.47168405223905335</v>
      </c>
      <c r="R77" s="15">
        <f t="shared" si="11"/>
        <v>0</v>
      </c>
    </row>
    <row r="78" spans="2:18">
      <c r="B78" s="34"/>
      <c r="C78" s="35"/>
      <c r="D78" s="65">
        <v>4300</v>
      </c>
      <c r="E78" s="55"/>
      <c r="F78" s="25">
        <f t="shared" si="1"/>
        <v>882.89285415286326</v>
      </c>
      <c r="G78" s="25">
        <f t="shared" si="2"/>
        <v>1347.6439817780958</v>
      </c>
      <c r="H78" s="25">
        <f t="shared" si="3"/>
        <v>1629.5952292876148</v>
      </c>
      <c r="I78" s="25">
        <f t="shared" si="4"/>
        <v>1820.2578711142658</v>
      </c>
      <c r="J78" s="25">
        <f t="shared" si="5"/>
        <v>2002.2836582256923</v>
      </c>
      <c r="K78" s="26"/>
      <c r="L78" s="15"/>
      <c r="M78" s="15">
        <f t="shared" si="6"/>
        <v>0.20532391957043331</v>
      </c>
      <c r="N78" s="15">
        <f t="shared" si="7"/>
        <v>0.31340557715769674</v>
      </c>
      <c r="O78" s="15">
        <f t="shared" si="8"/>
        <v>0.37897563471804996</v>
      </c>
      <c r="P78" s="15">
        <f t="shared" si="9"/>
        <v>0.42331578398006181</v>
      </c>
      <c r="Q78" s="15">
        <f t="shared" si="10"/>
        <v>0.46564736237806797</v>
      </c>
      <c r="R78" s="15">
        <f t="shared" si="11"/>
        <v>0</v>
      </c>
    </row>
    <row r="79" spans="2:18">
      <c r="B79" s="34"/>
      <c r="C79" s="35"/>
      <c r="D79" s="65">
        <v>4400</v>
      </c>
      <c r="E79" s="55"/>
      <c r="F79" s="25">
        <f t="shared" si="1"/>
        <v>892.87552534219662</v>
      </c>
      <c r="G79" s="25">
        <f t="shared" si="2"/>
        <v>1362.4224208234291</v>
      </c>
      <c r="H79" s="25">
        <f t="shared" si="3"/>
        <v>1646.857896188948</v>
      </c>
      <c r="I79" s="25">
        <f t="shared" si="4"/>
        <v>1839.540270043055</v>
      </c>
      <c r="J79" s="25">
        <f t="shared" si="5"/>
        <v>2023.4942970473605</v>
      </c>
      <c r="K79" s="26"/>
      <c r="L79" s="15"/>
      <c r="M79" s="15">
        <f t="shared" si="6"/>
        <v>0.20292625575959014</v>
      </c>
      <c r="N79" s="15">
        <f t="shared" si="7"/>
        <v>0.30964145927805209</v>
      </c>
      <c r="O79" s="15">
        <f t="shared" si="8"/>
        <v>0.37428588549748815</v>
      </c>
      <c r="P79" s="15">
        <f t="shared" si="9"/>
        <v>0.41807733410069431</v>
      </c>
      <c r="Q79" s="15">
        <f t="shared" si="10"/>
        <v>0.45988506751076375</v>
      </c>
      <c r="R79" s="15">
        <f t="shared" si="11"/>
        <v>0</v>
      </c>
    </row>
    <row r="80" spans="2:18">
      <c r="B80" s="34"/>
      <c r="C80" s="35"/>
      <c r="D80" s="65">
        <v>4500</v>
      </c>
      <c r="E80" s="55"/>
      <c r="F80" s="25">
        <f t="shared" si="1"/>
        <v>902.85819653152998</v>
      </c>
      <c r="G80" s="25">
        <f t="shared" si="2"/>
        <v>1377.2008598687623</v>
      </c>
      <c r="H80" s="25">
        <f t="shared" si="3"/>
        <v>1664.1205630902814</v>
      </c>
      <c r="I80" s="25">
        <f t="shared" si="4"/>
        <v>1858.8226689718442</v>
      </c>
      <c r="J80" s="25">
        <f t="shared" si="5"/>
        <v>2044.7049358690288</v>
      </c>
      <c r="K80" s="26"/>
      <c r="L80" s="15"/>
      <c r="M80" s="15">
        <f t="shared" si="6"/>
        <v>0.20063515478478444</v>
      </c>
      <c r="N80" s="15">
        <f t="shared" si="7"/>
        <v>0.30604463552639161</v>
      </c>
      <c r="O80" s="15">
        <f t="shared" si="8"/>
        <v>0.36980456957561808</v>
      </c>
      <c r="P80" s="15">
        <f t="shared" si="9"/>
        <v>0.4130717042159654</v>
      </c>
      <c r="Q80" s="15">
        <f t="shared" si="10"/>
        <v>0.45437887463756194</v>
      </c>
      <c r="R80" s="15">
        <f t="shared" si="11"/>
        <v>0</v>
      </c>
    </row>
    <row r="81" spans="2:18">
      <c r="B81" s="34"/>
      <c r="C81" s="35"/>
      <c r="D81" s="65">
        <v>4600</v>
      </c>
      <c r="E81" s="55"/>
      <c r="F81" s="25">
        <f t="shared" si="1"/>
        <v>912.84086772086323</v>
      </c>
      <c r="G81" s="25">
        <f t="shared" si="2"/>
        <v>1391.9792989140956</v>
      </c>
      <c r="H81" s="25">
        <f t="shared" si="3"/>
        <v>1681.3832299916146</v>
      </c>
      <c r="I81" s="25">
        <f t="shared" si="4"/>
        <v>1878.1050679006335</v>
      </c>
      <c r="J81" s="25">
        <f t="shared" si="5"/>
        <v>2065.9155746906968</v>
      </c>
      <c r="K81" s="26"/>
      <c r="L81" s="15"/>
      <c r="M81" s="15">
        <f t="shared" si="6"/>
        <v>0.19844366689583984</v>
      </c>
      <c r="N81" s="15">
        <f t="shared" si="7"/>
        <v>0.30260419541610772</v>
      </c>
      <c r="O81" s="15">
        <f t="shared" si="8"/>
        <v>0.36551809347643793</v>
      </c>
      <c r="P81" s="15">
        <f t="shared" si="9"/>
        <v>0.40828371041318118</v>
      </c>
      <c r="Q81" s="15">
        <f t="shared" si="10"/>
        <v>0.44911208145449927</v>
      </c>
      <c r="R81" s="15">
        <f t="shared" si="11"/>
        <v>0</v>
      </c>
    </row>
    <row r="82" spans="2:18">
      <c r="B82" s="34"/>
      <c r="C82" s="35"/>
      <c r="D82" s="65">
        <v>4700</v>
      </c>
      <c r="E82" s="55"/>
      <c r="F82" s="25">
        <f t="shared" si="1"/>
        <v>922.82353891019659</v>
      </c>
      <c r="G82" s="25">
        <f t="shared" si="2"/>
        <v>1406.7577379594291</v>
      </c>
      <c r="H82" s="25">
        <f t="shared" si="3"/>
        <v>1698.6458968929478</v>
      </c>
      <c r="I82" s="25">
        <f t="shared" si="4"/>
        <v>1897.3874668294229</v>
      </c>
      <c r="J82" s="25">
        <f t="shared" si="5"/>
        <v>2087.1262135123652</v>
      </c>
      <c r="K82" s="26"/>
      <c r="L82" s="15"/>
      <c r="M82" s="15">
        <f t="shared" si="6"/>
        <v>0.19634543381068012</v>
      </c>
      <c r="N82" s="15">
        <f t="shared" si="7"/>
        <v>0.29931015701264446</v>
      </c>
      <c r="O82" s="15">
        <f t="shared" si="8"/>
        <v>0.3614140206155208</v>
      </c>
      <c r="P82" s="15">
        <f t="shared" si="9"/>
        <v>0.40369946102753679</v>
      </c>
      <c r="Q82" s="15">
        <f t="shared" si="10"/>
        <v>0.44406940713029047</v>
      </c>
      <c r="R82" s="15">
        <f t="shared" si="11"/>
        <v>0</v>
      </c>
    </row>
    <row r="83" spans="2:18">
      <c r="B83" s="34"/>
      <c r="C83" s="35"/>
      <c r="D83" s="65">
        <v>4800</v>
      </c>
      <c r="E83" s="55"/>
      <c r="F83" s="25">
        <f t="shared" si="1"/>
        <v>933.82213876834373</v>
      </c>
      <c r="G83" s="25">
        <f t="shared" si="2"/>
        <v>1423.1702464322757</v>
      </c>
      <c r="H83" s="25">
        <f t="shared" si="3"/>
        <v>1718.0676759489754</v>
      </c>
      <c r="I83" s="25">
        <f t="shared" si="4"/>
        <v>1919.0815940350055</v>
      </c>
      <c r="J83" s="25">
        <f t="shared" si="5"/>
        <v>2110.9897534385063</v>
      </c>
      <c r="K83" s="26"/>
      <c r="L83" s="15"/>
      <c r="M83" s="15">
        <f t="shared" si="6"/>
        <v>0.19454627891007162</v>
      </c>
      <c r="N83" s="15">
        <f t="shared" si="7"/>
        <v>0.29649380134005743</v>
      </c>
      <c r="O83" s="15">
        <f t="shared" si="8"/>
        <v>0.35793076582270322</v>
      </c>
      <c r="P83" s="15">
        <f t="shared" si="9"/>
        <v>0.39980866542395949</v>
      </c>
      <c r="Q83" s="15">
        <f t="shared" si="10"/>
        <v>0.43978953196635551</v>
      </c>
      <c r="R83" s="15">
        <f t="shared" si="11"/>
        <v>0</v>
      </c>
    </row>
    <row r="84" spans="2:18">
      <c r="B84" s="34"/>
      <c r="C84" s="35"/>
      <c r="D84" s="65">
        <v>4900</v>
      </c>
      <c r="E84" s="55"/>
      <c r="F84" s="25">
        <f t="shared" si="1"/>
        <v>945.82427005134366</v>
      </c>
      <c r="G84" s="25">
        <f t="shared" si="2"/>
        <v>1441.1968839982756</v>
      </c>
      <c r="H84" s="25">
        <f t="shared" si="3"/>
        <v>1739.6222197979753</v>
      </c>
      <c r="I84" s="25">
        <f t="shared" si="4"/>
        <v>1943.1580195143385</v>
      </c>
      <c r="J84" s="25">
        <f t="shared" si="5"/>
        <v>2137.4738214657727</v>
      </c>
      <c r="K84" s="26"/>
      <c r="L84" s="15"/>
      <c r="M84" s="15">
        <f t="shared" si="6"/>
        <v>0.19302536123496811</v>
      </c>
      <c r="N84" s="15">
        <f t="shared" si="7"/>
        <v>0.29412181306087254</v>
      </c>
      <c r="O84" s="15">
        <f t="shared" si="8"/>
        <v>0.35502494281591335</v>
      </c>
      <c r="P84" s="15">
        <f t="shared" si="9"/>
        <v>0.3965628611253752</v>
      </c>
      <c r="Q84" s="15">
        <f t="shared" si="10"/>
        <v>0.43621914723791283</v>
      </c>
      <c r="R84" s="15">
        <f t="shared" si="11"/>
        <v>0</v>
      </c>
    </row>
    <row r="85" spans="2:18">
      <c r="B85" s="34"/>
      <c r="C85" s="35"/>
      <c r="D85" s="65">
        <v>5000</v>
      </c>
      <c r="E85" s="55"/>
      <c r="F85" s="25">
        <f t="shared" si="1"/>
        <v>957.8264013343437</v>
      </c>
      <c r="G85" s="25">
        <f t="shared" si="2"/>
        <v>1459.2235215642756</v>
      </c>
      <c r="H85" s="25">
        <f t="shared" si="3"/>
        <v>1761.1767636469754</v>
      </c>
      <c r="I85" s="25">
        <f t="shared" si="4"/>
        <v>1967.2344449936716</v>
      </c>
      <c r="J85" s="25">
        <f t="shared" si="5"/>
        <v>2163.9578894930387</v>
      </c>
      <c r="K85" s="26"/>
      <c r="L85" s="15"/>
      <c r="M85" s="15">
        <f t="shared" si="6"/>
        <v>0.19156528026686875</v>
      </c>
      <c r="N85" s="15">
        <f t="shared" si="7"/>
        <v>0.29184470431285514</v>
      </c>
      <c r="O85" s="15">
        <f t="shared" si="8"/>
        <v>0.35223535272939505</v>
      </c>
      <c r="P85" s="15">
        <f t="shared" si="9"/>
        <v>0.39344688899873431</v>
      </c>
      <c r="Q85" s="15">
        <f t="shared" si="10"/>
        <v>0.43279157789860773</v>
      </c>
      <c r="R85" s="15">
        <f t="shared" si="11"/>
        <v>0</v>
      </c>
    </row>
    <row r="86" spans="2:18">
      <c r="B86" s="34"/>
      <c r="C86" s="35"/>
      <c r="D86" s="65">
        <v>5100</v>
      </c>
      <c r="E86" s="55"/>
      <c r="F86" s="25">
        <f t="shared" si="1"/>
        <v>969.82853261734374</v>
      </c>
      <c r="G86" s="25">
        <f t="shared" si="2"/>
        <v>1477.2501591302757</v>
      </c>
      <c r="H86" s="25">
        <f t="shared" si="3"/>
        <v>1782.7313074959754</v>
      </c>
      <c r="I86" s="25">
        <f t="shared" si="4"/>
        <v>1991.3108704730046</v>
      </c>
      <c r="J86" s="25">
        <f t="shared" si="5"/>
        <v>2190.4419575203051</v>
      </c>
      <c r="K86" s="26"/>
      <c r="L86" s="15"/>
      <c r="M86" s="15">
        <f t="shared" si="6"/>
        <v>0.19016245737594975</v>
      </c>
      <c r="N86" s="15">
        <f t="shared" si="7"/>
        <v>0.28965689394711291</v>
      </c>
      <c r="O86" s="15">
        <f t="shared" si="8"/>
        <v>0.34955515833254419</v>
      </c>
      <c r="P86" s="15">
        <f t="shared" si="9"/>
        <v>0.39045311185745185</v>
      </c>
      <c r="Q86" s="15">
        <f t="shared" si="10"/>
        <v>0.42949842304319708</v>
      </c>
      <c r="R86" s="15">
        <f t="shared" si="11"/>
        <v>0</v>
      </c>
    </row>
    <row r="87" spans="2:18">
      <c r="B87" s="34"/>
      <c r="C87" s="35"/>
      <c r="D87" s="65">
        <v>5200</v>
      </c>
      <c r="E87" s="55"/>
      <c r="F87" s="25">
        <f t="shared" si="1"/>
        <v>981.83066390034378</v>
      </c>
      <c r="G87" s="25">
        <f t="shared" si="2"/>
        <v>1495.2767966962758</v>
      </c>
      <c r="H87" s="25">
        <f t="shared" si="3"/>
        <v>1804.2858513449755</v>
      </c>
      <c r="I87" s="25">
        <f t="shared" si="4"/>
        <v>2015.3872959523376</v>
      </c>
      <c r="J87" s="25">
        <f t="shared" si="5"/>
        <v>2216.9260255475715</v>
      </c>
      <c r="K87" s="26"/>
      <c r="L87" s="15"/>
      <c r="M87" s="15">
        <f t="shared" si="6"/>
        <v>0.18881358921160457</v>
      </c>
      <c r="N87" s="15">
        <f t="shared" si="7"/>
        <v>0.28755323013389922</v>
      </c>
      <c r="O87" s="15">
        <f t="shared" si="8"/>
        <v>0.34697804833557222</v>
      </c>
      <c r="P87" s="15">
        <f t="shared" si="9"/>
        <v>0.38757447999083416</v>
      </c>
      <c r="Q87" s="15">
        <f t="shared" si="10"/>
        <v>0.42633192798991759</v>
      </c>
      <c r="R87" s="15">
        <f t="shared" si="11"/>
        <v>0</v>
      </c>
    </row>
    <row r="88" spans="2:18">
      <c r="B88" s="34"/>
      <c r="C88" s="35"/>
      <c r="D88" s="65">
        <v>5300</v>
      </c>
      <c r="E88" s="55"/>
      <c r="F88" s="25">
        <f t="shared" si="1"/>
        <v>993.83279518334382</v>
      </c>
      <c r="G88" s="25">
        <f t="shared" si="2"/>
        <v>1513.3034342622757</v>
      </c>
      <c r="H88" s="25">
        <f t="shared" si="3"/>
        <v>1825.8403951939756</v>
      </c>
      <c r="I88" s="25">
        <f t="shared" si="4"/>
        <v>2039.4637214316706</v>
      </c>
      <c r="J88" s="25">
        <f t="shared" si="5"/>
        <v>2243.4100935748379</v>
      </c>
      <c r="K88" s="26"/>
      <c r="L88" s="15"/>
      <c r="M88" s="15">
        <f t="shared" si="6"/>
        <v>0.18751562173270639</v>
      </c>
      <c r="N88" s="15">
        <f t="shared" si="7"/>
        <v>0.28552894986080674</v>
      </c>
      <c r="O88" s="15">
        <f t="shared" si="8"/>
        <v>0.34449818777244823</v>
      </c>
      <c r="P88" s="15">
        <f t="shared" si="9"/>
        <v>0.38480447574182464</v>
      </c>
      <c r="Q88" s="15">
        <f t="shared" si="10"/>
        <v>0.42328492331600714</v>
      </c>
      <c r="R88" s="15">
        <f t="shared" si="11"/>
        <v>0</v>
      </c>
    </row>
    <row r="89" spans="2:18">
      <c r="B89" s="34"/>
      <c r="C89" s="35"/>
      <c r="D89" s="65">
        <v>5400</v>
      </c>
      <c r="E89" s="55"/>
      <c r="F89" s="25">
        <f t="shared" si="1"/>
        <v>1005.8349264663437</v>
      </c>
      <c r="G89" s="25">
        <f t="shared" si="2"/>
        <v>1531.3300718282758</v>
      </c>
      <c r="H89" s="25">
        <f t="shared" si="3"/>
        <v>1847.3949390429755</v>
      </c>
      <c r="I89" s="25">
        <f t="shared" si="4"/>
        <v>2063.5401469110034</v>
      </c>
      <c r="J89" s="25">
        <f t="shared" si="5"/>
        <v>2269.8941616021038</v>
      </c>
      <c r="K89" s="26"/>
      <c r="L89" s="15"/>
      <c r="M89" s="15">
        <f t="shared" si="6"/>
        <v>0.18626572712339698</v>
      </c>
      <c r="N89" s="15">
        <f t="shared" si="7"/>
        <v>0.28357964293116217</v>
      </c>
      <c r="O89" s="15">
        <f t="shared" si="8"/>
        <v>0.34211017389684734</v>
      </c>
      <c r="P89" s="15">
        <f t="shared" si="9"/>
        <v>0.38213706424277838</v>
      </c>
      <c r="Q89" s="15">
        <f t="shared" si="10"/>
        <v>0.42035077066705628</v>
      </c>
      <c r="R89" s="15">
        <f t="shared" si="11"/>
        <v>0</v>
      </c>
    </row>
    <row r="90" spans="2:18">
      <c r="B90" s="34"/>
      <c r="C90" s="35"/>
      <c r="D90" s="65">
        <v>5500</v>
      </c>
      <c r="E90" s="55"/>
      <c r="F90" s="25">
        <f t="shared" si="1"/>
        <v>1017.8370577493438</v>
      </c>
      <c r="G90" s="25">
        <f t="shared" si="2"/>
        <v>1549.3567093942759</v>
      </c>
      <c r="H90" s="25">
        <f t="shared" si="3"/>
        <v>1868.9494828919755</v>
      </c>
      <c r="I90" s="25">
        <f t="shared" si="4"/>
        <v>2087.6165723903364</v>
      </c>
      <c r="J90" s="25">
        <f t="shared" si="5"/>
        <v>2296.3782296293703</v>
      </c>
      <c r="K90" s="26"/>
      <c r="L90" s="15"/>
      <c r="M90" s="15">
        <f t="shared" si="6"/>
        <v>0.18506128322715343</v>
      </c>
      <c r="N90" s="15">
        <f t="shared" si="7"/>
        <v>0.28170121988986835</v>
      </c>
      <c r="O90" s="15">
        <f t="shared" si="8"/>
        <v>0.3398089968894501</v>
      </c>
      <c r="P90" s="15">
        <f t="shared" si="9"/>
        <v>0.37956664952551572</v>
      </c>
      <c r="Q90" s="15">
        <f t="shared" si="10"/>
        <v>0.41752331447806734</v>
      </c>
      <c r="R90" s="15">
        <f t="shared" si="11"/>
        <v>0</v>
      </c>
    </row>
    <row r="91" spans="2:18">
      <c r="B91" s="34"/>
      <c r="C91" s="35"/>
      <c r="D91" s="65">
        <v>5600</v>
      </c>
      <c r="E91" s="55"/>
      <c r="F91" s="25">
        <f t="shared" si="1"/>
        <v>1029.8391890323437</v>
      </c>
      <c r="G91" s="25">
        <f t="shared" si="2"/>
        <v>1567.383346960276</v>
      </c>
      <c r="H91" s="25">
        <f t="shared" si="3"/>
        <v>1890.5040267409756</v>
      </c>
      <c r="I91" s="25">
        <f t="shared" si="4"/>
        <v>2111.6929978696694</v>
      </c>
      <c r="J91" s="25">
        <f t="shared" si="5"/>
        <v>2322.8622976566367</v>
      </c>
      <c r="K91" s="26"/>
      <c r="L91" s="15"/>
      <c r="M91" s="15">
        <f t="shared" si="6"/>
        <v>0.18389985518434709</v>
      </c>
      <c r="N91" s="15">
        <f t="shared" si="7"/>
        <v>0.27988988338576354</v>
      </c>
      <c r="O91" s="15">
        <f t="shared" si="8"/>
        <v>0.3375900047751742</v>
      </c>
      <c r="P91" s="15">
        <f t="shared" si="9"/>
        <v>0.37708803533386953</v>
      </c>
      <c r="Q91" s="15">
        <f t="shared" si="10"/>
        <v>0.41479683886725655</v>
      </c>
      <c r="R91" s="15">
        <f t="shared" si="11"/>
        <v>0</v>
      </c>
    </row>
    <row r="92" spans="2:18">
      <c r="B92" s="34"/>
      <c r="C92" s="35"/>
      <c r="D92" s="65">
        <v>5700</v>
      </c>
      <c r="E92" s="55"/>
      <c r="F92" s="25">
        <f t="shared" si="1"/>
        <v>1036.8373914639742</v>
      </c>
      <c r="G92" s="25">
        <f t="shared" si="2"/>
        <v>1577.6533444105476</v>
      </c>
      <c r="H92" s="25">
        <f t="shared" si="3"/>
        <v>1902.4023987340368</v>
      </c>
      <c r="I92" s="25">
        <f t="shared" si="4"/>
        <v>2124.9834793859191</v>
      </c>
      <c r="J92" s="25">
        <f t="shared" si="5"/>
        <v>2337.481827324511</v>
      </c>
      <c r="K92" s="26"/>
      <c r="L92" s="15"/>
      <c r="M92" s="15">
        <f t="shared" si="6"/>
        <v>0.18190129674806566</v>
      </c>
      <c r="N92" s="15">
        <f t="shared" si="7"/>
        <v>0.27678128849307854</v>
      </c>
      <c r="O92" s="15">
        <f t="shared" si="8"/>
        <v>0.33375480679544506</v>
      </c>
      <c r="P92" s="15">
        <f t="shared" si="9"/>
        <v>0.3728041191905121</v>
      </c>
      <c r="Q92" s="15">
        <f t="shared" si="10"/>
        <v>0.41008453110956333</v>
      </c>
      <c r="R92" s="15">
        <f t="shared" si="11"/>
        <v>0</v>
      </c>
    </row>
    <row r="93" spans="2:18">
      <c r="B93" s="34"/>
      <c r="C93" s="35"/>
      <c r="D93" s="65">
        <v>5800</v>
      </c>
      <c r="E93" s="55"/>
      <c r="F93" s="25">
        <f t="shared" si="1"/>
        <v>1043.0697346689742</v>
      </c>
      <c r="G93" s="25">
        <f t="shared" si="2"/>
        <v>1586.7361758205475</v>
      </c>
      <c r="H93" s="25">
        <f t="shared" si="3"/>
        <v>1912.8228783490367</v>
      </c>
      <c r="I93" s="25">
        <f t="shared" si="4"/>
        <v>2136.6231551158739</v>
      </c>
      <c r="J93" s="25">
        <f t="shared" si="5"/>
        <v>2350.2854706274616</v>
      </c>
      <c r="K93" s="26"/>
      <c r="L93" s="15"/>
      <c r="M93" s="15">
        <f t="shared" si="6"/>
        <v>0.17983960942568522</v>
      </c>
      <c r="N93" s="15">
        <f t="shared" si="7"/>
        <v>0.2735752027276806</v>
      </c>
      <c r="O93" s="15">
        <f t="shared" si="8"/>
        <v>0.32979704799121323</v>
      </c>
      <c r="P93" s="15">
        <f t="shared" si="9"/>
        <v>0.36838330260618518</v>
      </c>
      <c r="Q93" s="15">
        <f t="shared" si="10"/>
        <v>0.40522163286680374</v>
      </c>
      <c r="R93" s="15">
        <f t="shared" si="11"/>
        <v>0</v>
      </c>
    </row>
    <row r="94" spans="2:18">
      <c r="B94" s="34"/>
      <c r="C94" s="35"/>
      <c r="D94" s="65">
        <v>5900</v>
      </c>
      <c r="E94" s="55"/>
      <c r="F94" s="25">
        <f t="shared" si="1"/>
        <v>1049.3020778739742</v>
      </c>
      <c r="G94" s="25">
        <f t="shared" si="2"/>
        <v>1595.8190072305476</v>
      </c>
      <c r="H94" s="25">
        <f t="shared" si="3"/>
        <v>1923.2433579640369</v>
      </c>
      <c r="I94" s="25">
        <f t="shared" si="4"/>
        <v>2148.2628308458288</v>
      </c>
      <c r="J94" s="25">
        <f t="shared" si="5"/>
        <v>2363.0891139304117</v>
      </c>
      <c r="K94" s="26"/>
      <c r="L94" s="15"/>
      <c r="M94" s="15">
        <f t="shared" si="6"/>
        <v>0.17784780980914816</v>
      </c>
      <c r="N94" s="15">
        <f t="shared" si="7"/>
        <v>0.27047779783568604</v>
      </c>
      <c r="O94" s="15">
        <f t="shared" si="8"/>
        <v>0.32597345050237914</v>
      </c>
      <c r="P94" s="15">
        <f t="shared" si="9"/>
        <v>0.3641123442111574</v>
      </c>
      <c r="Q94" s="15">
        <f t="shared" si="10"/>
        <v>0.40052357863227317</v>
      </c>
      <c r="R94" s="15">
        <f t="shared" si="11"/>
        <v>0</v>
      </c>
    </row>
    <row r="95" spans="2:18">
      <c r="B95" s="34"/>
      <c r="C95" s="35"/>
      <c r="D95" s="65">
        <v>6000</v>
      </c>
      <c r="E95" s="55"/>
      <c r="F95" s="25">
        <f t="shared" si="1"/>
        <v>1055.5344210789742</v>
      </c>
      <c r="G95" s="25">
        <f t="shared" si="2"/>
        <v>1604.9018386405476</v>
      </c>
      <c r="H95" s="25">
        <f t="shared" si="3"/>
        <v>1933.6638375790369</v>
      </c>
      <c r="I95" s="25">
        <f t="shared" si="4"/>
        <v>2159.9025065757842</v>
      </c>
      <c r="J95" s="25">
        <f t="shared" si="5"/>
        <v>2375.8927572333623</v>
      </c>
      <c r="K95" s="26"/>
      <c r="L95" s="15"/>
      <c r="M95" s="15">
        <f t="shared" si="6"/>
        <v>0.17592240351316238</v>
      </c>
      <c r="N95" s="15">
        <f t="shared" si="7"/>
        <v>0.2674836397734246</v>
      </c>
      <c r="O95" s="15">
        <f t="shared" si="8"/>
        <v>0.3222773062631728</v>
      </c>
      <c r="P95" s="15">
        <f t="shared" si="9"/>
        <v>0.35998375109596403</v>
      </c>
      <c r="Q95" s="15">
        <f t="shared" si="10"/>
        <v>0.39598212620556039</v>
      </c>
      <c r="R95" s="15">
        <f t="shared" si="11"/>
        <v>0</v>
      </c>
    </row>
    <row r="96" spans="2:18">
      <c r="B96" s="34"/>
      <c r="C96" s="35"/>
      <c r="D96" s="65">
        <v>6100</v>
      </c>
      <c r="E96" s="55"/>
      <c r="F96" s="25">
        <f t="shared" si="1"/>
        <v>1061.7667642839742</v>
      </c>
      <c r="G96" s="25">
        <f t="shared" si="2"/>
        <v>1613.9846700505475</v>
      </c>
      <c r="H96" s="25">
        <f t="shared" si="3"/>
        <v>1944.0843171940369</v>
      </c>
      <c r="I96" s="25">
        <f t="shared" si="4"/>
        <v>2171.5421823057391</v>
      </c>
      <c r="J96" s="25">
        <f t="shared" si="5"/>
        <v>2388.6964005363129</v>
      </c>
      <c r="K96" s="26"/>
      <c r="L96" s="15"/>
      <c r="M96" s="15">
        <f t="shared" si="6"/>
        <v>0.17406012529245479</v>
      </c>
      <c r="N96" s="15">
        <f t="shared" si="7"/>
        <v>0.2645876508279586</v>
      </c>
      <c r="O96" s="15">
        <f t="shared" si="8"/>
        <v>0.31870234708098966</v>
      </c>
      <c r="P96" s="15">
        <f t="shared" si="9"/>
        <v>0.35599052168946543</v>
      </c>
      <c r="Q96" s="15">
        <f t="shared" si="10"/>
        <v>0.39158957385841198</v>
      </c>
      <c r="R96" s="15">
        <f t="shared" si="11"/>
        <v>0</v>
      </c>
    </row>
    <row r="97" spans="2:18">
      <c r="B97" s="34"/>
      <c r="C97" s="35"/>
      <c r="D97" s="65">
        <v>6200</v>
      </c>
      <c r="E97" s="55"/>
      <c r="F97" s="25">
        <f t="shared" si="1"/>
        <v>1067.9991074889742</v>
      </c>
      <c r="G97" s="25">
        <f t="shared" si="2"/>
        <v>1623.0675014605476</v>
      </c>
      <c r="H97" s="25">
        <f t="shared" si="3"/>
        <v>1954.5047968090369</v>
      </c>
      <c r="I97" s="25">
        <f t="shared" si="4"/>
        <v>2183.1818580356939</v>
      </c>
      <c r="J97" s="25">
        <f t="shared" si="5"/>
        <v>2401.5000438392635</v>
      </c>
      <c r="K97" s="26"/>
      <c r="L97" s="15"/>
      <c r="M97" s="15">
        <f t="shared" si="6"/>
        <v>0.17225792056273778</v>
      </c>
      <c r="N97" s="15">
        <f t="shared" si="7"/>
        <v>0.26178508088073349</v>
      </c>
      <c r="O97" s="15">
        <f t="shared" si="8"/>
        <v>0.31524270916274788</v>
      </c>
      <c r="P97" s="15">
        <f t="shared" si="9"/>
        <v>0.35212610613478934</v>
      </c>
      <c r="Q97" s="15">
        <f t="shared" si="10"/>
        <v>0.38733871674826831</v>
      </c>
      <c r="R97" s="15">
        <f t="shared" si="11"/>
        <v>0</v>
      </c>
    </row>
    <row r="98" spans="2:18">
      <c r="B98" s="34"/>
      <c r="C98" s="35"/>
      <c r="D98" s="65">
        <v>6300</v>
      </c>
      <c r="E98" s="55"/>
      <c r="F98" s="25">
        <f t="shared" si="1"/>
        <v>1074.2314506939742</v>
      </c>
      <c r="G98" s="25">
        <f t="shared" si="2"/>
        <v>1632.1503328705476</v>
      </c>
      <c r="H98" s="25">
        <f t="shared" si="3"/>
        <v>1964.9252764240368</v>
      </c>
      <c r="I98" s="25">
        <f t="shared" si="4"/>
        <v>2194.8215337656493</v>
      </c>
      <c r="J98" s="25">
        <f t="shared" si="5"/>
        <v>2414.3036871422141</v>
      </c>
      <c r="K98" s="26"/>
      <c r="L98" s="15"/>
      <c r="M98" s="15">
        <f t="shared" si="6"/>
        <v>0.17051292868158321</v>
      </c>
      <c r="N98" s="15">
        <f t="shared" si="7"/>
        <v>0.25907148140802344</v>
      </c>
      <c r="O98" s="15">
        <f t="shared" si="8"/>
        <v>0.31189290101968836</v>
      </c>
      <c r="P98" s="15">
        <f t="shared" si="9"/>
        <v>0.34838437043899195</v>
      </c>
      <c r="Q98" s="15">
        <f t="shared" si="10"/>
        <v>0.38322280748289111</v>
      </c>
      <c r="R98" s="15">
        <f t="shared" si="11"/>
        <v>0</v>
      </c>
    </row>
    <row r="99" spans="2:18">
      <c r="B99" s="34"/>
      <c r="C99" s="35"/>
      <c r="D99" s="65">
        <v>6400</v>
      </c>
      <c r="E99" s="55"/>
      <c r="F99" s="25">
        <f t="shared" si="1"/>
        <v>1080.4637938989742</v>
      </c>
      <c r="G99" s="25">
        <f t="shared" si="2"/>
        <v>1641.2331642805475</v>
      </c>
      <c r="H99" s="25">
        <f t="shared" si="3"/>
        <v>1975.3457560390368</v>
      </c>
      <c r="I99" s="25">
        <f t="shared" si="4"/>
        <v>2206.4612094956042</v>
      </c>
      <c r="J99" s="25">
        <f t="shared" si="5"/>
        <v>2427.1073304451643</v>
      </c>
      <c r="K99" s="26"/>
      <c r="L99" s="15"/>
      <c r="M99" s="15">
        <f t="shared" si="6"/>
        <v>0.16882246779671473</v>
      </c>
      <c r="N99" s="15">
        <f t="shared" si="7"/>
        <v>0.25644268191883557</v>
      </c>
      <c r="O99" s="15">
        <f t="shared" si="8"/>
        <v>0.30864777438109953</v>
      </c>
      <c r="P99" s="15">
        <f t="shared" si="9"/>
        <v>0.34475956398368818</v>
      </c>
      <c r="Q99" s="15">
        <f t="shared" si="10"/>
        <v>0.37923552038205693</v>
      </c>
      <c r="R99" s="15">
        <f t="shared" si="11"/>
        <v>0</v>
      </c>
    </row>
    <row r="100" spans="2:18">
      <c r="B100" s="34"/>
      <c r="C100" s="35"/>
      <c r="D100" s="65">
        <v>6500</v>
      </c>
      <c r="E100" s="55"/>
      <c r="F100" s="25">
        <f t="shared" si="1"/>
        <v>1088.6972086135452</v>
      </c>
      <c r="G100" s="25">
        <f t="shared" si="2"/>
        <v>1653.4079415403071</v>
      </c>
      <c r="H100" s="25">
        <f t="shared" si="3"/>
        <v>1989.5932025425152</v>
      </c>
      <c r="I100" s="25">
        <f t="shared" si="4"/>
        <v>2222.3756072399892</v>
      </c>
      <c r="J100" s="25">
        <f t="shared" si="5"/>
        <v>2444.6131679639884</v>
      </c>
      <c r="K100" s="26"/>
      <c r="L100" s="15"/>
      <c r="M100" s="15">
        <f t="shared" si="6"/>
        <v>0.16749187824823772</v>
      </c>
      <c r="N100" s="15">
        <f t="shared" si="7"/>
        <v>0.25437045254466262</v>
      </c>
      <c r="O100" s="15">
        <f t="shared" si="8"/>
        <v>0.30609126192961772</v>
      </c>
      <c r="P100" s="15">
        <f t="shared" si="9"/>
        <v>0.34190393957538295</v>
      </c>
      <c r="Q100" s="15">
        <f t="shared" si="10"/>
        <v>0.37609433353292132</v>
      </c>
      <c r="R100" s="15">
        <f t="shared" si="11"/>
        <v>0</v>
      </c>
    </row>
    <row r="101" spans="2:18">
      <c r="B101" s="34"/>
      <c r="C101" s="35"/>
      <c r="D101" s="65">
        <v>6600</v>
      </c>
      <c r="E101" s="55"/>
      <c r="F101" s="25">
        <f t="shared" si="1"/>
        <v>1103.5750452535453</v>
      </c>
      <c r="G101" s="25">
        <f t="shared" si="2"/>
        <v>1675.849314820307</v>
      </c>
      <c r="H101" s="25">
        <f t="shared" si="3"/>
        <v>2016.5478324625151</v>
      </c>
      <c r="I101" s="25">
        <f t="shared" si="4"/>
        <v>2252.4839288606295</v>
      </c>
      <c r="J101" s="25">
        <f t="shared" si="5"/>
        <v>2477.7323217466924</v>
      </c>
      <c r="K101" s="26"/>
      <c r="L101" s="15"/>
      <c r="M101" s="15">
        <f t="shared" si="6"/>
        <v>0.16720834018993111</v>
      </c>
      <c r="N101" s="15">
        <f t="shared" si="7"/>
        <v>0.25391656285156167</v>
      </c>
      <c r="O101" s="15">
        <f t="shared" si="8"/>
        <v>0.30553755037310837</v>
      </c>
      <c r="P101" s="15">
        <f t="shared" si="9"/>
        <v>0.34128544376676206</v>
      </c>
      <c r="Q101" s="15">
        <f t="shared" si="10"/>
        <v>0.37541398814343824</v>
      </c>
      <c r="R101" s="15">
        <f t="shared" si="11"/>
        <v>0</v>
      </c>
    </row>
    <row r="102" spans="2:18">
      <c r="B102" s="34"/>
      <c r="C102" s="35"/>
      <c r="D102" s="65">
        <v>6700</v>
      </c>
      <c r="E102" s="55"/>
      <c r="F102" s="25">
        <f t="shared" si="1"/>
        <v>1118.4528818935453</v>
      </c>
      <c r="G102" s="25">
        <f t="shared" si="2"/>
        <v>1698.2906881003071</v>
      </c>
      <c r="H102" s="25">
        <f t="shared" si="3"/>
        <v>2043.5024623825152</v>
      </c>
      <c r="I102" s="25">
        <f t="shared" si="4"/>
        <v>2282.5922504812693</v>
      </c>
      <c r="J102" s="25">
        <f t="shared" si="5"/>
        <v>2510.8514755293968</v>
      </c>
      <c r="K102" s="26"/>
      <c r="L102" s="15"/>
      <c r="M102" s="15">
        <f t="shared" si="6"/>
        <v>0.1669332659542605</v>
      </c>
      <c r="N102" s="15">
        <f t="shared" si="7"/>
        <v>0.25347622210452342</v>
      </c>
      <c r="O102" s="15">
        <f t="shared" si="8"/>
        <v>0.30500036751977838</v>
      </c>
      <c r="P102" s="15">
        <f t="shared" si="9"/>
        <v>0.34068541051959245</v>
      </c>
      <c r="Q102" s="15">
        <f t="shared" si="10"/>
        <v>0.37475395157155178</v>
      </c>
      <c r="R102" s="15">
        <f t="shared" si="11"/>
        <v>0</v>
      </c>
    </row>
    <row r="103" spans="2:18">
      <c r="B103" s="34"/>
      <c r="C103" s="35"/>
      <c r="D103" s="65">
        <v>6800</v>
      </c>
      <c r="E103" s="55"/>
      <c r="F103" s="25">
        <f t="shared" si="1"/>
        <v>1133.3307185335452</v>
      </c>
      <c r="G103" s="25">
        <f t="shared" si="2"/>
        <v>1720.732061380307</v>
      </c>
      <c r="H103" s="25">
        <f t="shared" si="3"/>
        <v>2070.4570923025153</v>
      </c>
      <c r="I103" s="25">
        <f t="shared" si="4"/>
        <v>2312.7005721019095</v>
      </c>
      <c r="J103" s="25">
        <f t="shared" si="5"/>
        <v>2543.9706293121008</v>
      </c>
      <c r="K103" s="26"/>
      <c r="L103" s="15"/>
      <c r="M103" s="15">
        <f t="shared" si="6"/>
        <v>0.16666628213728607</v>
      </c>
      <c r="N103" s="15">
        <f t="shared" si="7"/>
        <v>0.25304883255592747</v>
      </c>
      <c r="O103" s="15">
        <f t="shared" si="8"/>
        <v>0.30447898416213459</v>
      </c>
      <c r="P103" s="15">
        <f t="shared" si="9"/>
        <v>0.34010302530910436</v>
      </c>
      <c r="Q103" s="15">
        <f t="shared" si="10"/>
        <v>0.37411332784001483</v>
      </c>
      <c r="R103" s="15">
        <f t="shared" si="11"/>
        <v>0</v>
      </c>
    </row>
    <row r="104" spans="2:18">
      <c r="B104" s="34"/>
      <c r="C104" s="35"/>
      <c r="D104" s="65">
        <v>6900</v>
      </c>
      <c r="E104" s="55"/>
      <c r="F104" s="25">
        <f t="shared" si="1"/>
        <v>1148.2085551735452</v>
      </c>
      <c r="G104" s="25">
        <f t="shared" si="2"/>
        <v>1743.1734346603071</v>
      </c>
      <c r="H104" s="25">
        <f t="shared" si="3"/>
        <v>2097.411722222515</v>
      </c>
      <c r="I104" s="25">
        <f t="shared" si="4"/>
        <v>2342.8088937225493</v>
      </c>
      <c r="J104" s="25">
        <f t="shared" si="5"/>
        <v>2577.0897830948047</v>
      </c>
      <c r="K104" s="26"/>
      <c r="L104" s="15"/>
      <c r="M104" s="15">
        <f t="shared" si="6"/>
        <v>0.16640703698167322</v>
      </c>
      <c r="N104" s="15">
        <f t="shared" si="7"/>
        <v>0.25263383111018944</v>
      </c>
      <c r="O104" s="15">
        <f t="shared" si="8"/>
        <v>0.3039727133655819</v>
      </c>
      <c r="P104" s="15">
        <f t="shared" si="9"/>
        <v>0.33953752082935496</v>
      </c>
      <c r="Q104" s="15">
        <f t="shared" si="10"/>
        <v>0.37349127291229056</v>
      </c>
      <c r="R104" s="15">
        <f t="shared" si="11"/>
        <v>0</v>
      </c>
    </row>
    <row r="105" spans="2:18">
      <c r="B105" s="34"/>
      <c r="C105" s="35"/>
      <c r="D105" s="65">
        <v>7000</v>
      </c>
      <c r="E105" s="55"/>
      <c r="F105" s="25">
        <f t="shared" si="1"/>
        <v>1163.0863918135453</v>
      </c>
      <c r="G105" s="25">
        <f t="shared" si="2"/>
        <v>1765.6148079403072</v>
      </c>
      <c r="H105" s="25">
        <f t="shared" si="3"/>
        <v>2124.3663521425151</v>
      </c>
      <c r="I105" s="25">
        <f t="shared" si="4"/>
        <v>2372.9172153431896</v>
      </c>
      <c r="J105" s="25">
        <f t="shared" si="5"/>
        <v>2610.2089368775087</v>
      </c>
      <c r="K105" s="26"/>
      <c r="L105" s="15"/>
      <c r="M105" s="15">
        <f t="shared" si="6"/>
        <v>0.16615519883050647</v>
      </c>
      <c r="N105" s="15">
        <f t="shared" si="7"/>
        <v>0.25223068684861533</v>
      </c>
      <c r="O105" s="15">
        <f t="shared" si="8"/>
        <v>0.30348090744893075</v>
      </c>
      <c r="P105" s="15">
        <f t="shared" si="9"/>
        <v>0.33898817362045564</v>
      </c>
      <c r="Q105" s="15">
        <f t="shared" si="10"/>
        <v>0.37288699098250122</v>
      </c>
      <c r="R105" s="15">
        <f t="shared" si="11"/>
        <v>0</v>
      </c>
    </row>
    <row r="106" spans="2:18">
      <c r="B106" s="34"/>
      <c r="C106" s="35"/>
      <c r="D106" s="65">
        <v>7100</v>
      </c>
      <c r="E106" s="55"/>
      <c r="F106" s="25">
        <f t="shared" si="1"/>
        <v>1177.9642284535453</v>
      </c>
      <c r="G106" s="25">
        <f t="shared" si="2"/>
        <v>1788.0561812203071</v>
      </c>
      <c r="H106" s="25">
        <f t="shared" si="3"/>
        <v>2151.3209820625152</v>
      </c>
      <c r="I106" s="25">
        <f t="shared" si="4"/>
        <v>2403.0255369638294</v>
      </c>
      <c r="J106" s="25">
        <f t="shared" si="5"/>
        <v>2643.3280906602126</v>
      </c>
      <c r="K106" s="26"/>
      <c r="L106" s="15"/>
      <c r="M106" s="15">
        <f t="shared" si="6"/>
        <v>0.16591045471176694</v>
      </c>
      <c r="N106" s="15">
        <f t="shared" si="7"/>
        <v>0.25183889876342352</v>
      </c>
      <c r="O106" s="15">
        <f t="shared" si="8"/>
        <v>0.30300295522007259</v>
      </c>
      <c r="P106" s="15">
        <f t="shared" si="9"/>
        <v>0.33845430098082102</v>
      </c>
      <c r="Q106" s="15">
        <f t="shared" si="10"/>
        <v>0.37229973107890318</v>
      </c>
      <c r="R106" s="15">
        <f t="shared" si="11"/>
        <v>0</v>
      </c>
    </row>
    <row r="107" spans="2:18">
      <c r="B107" s="34"/>
      <c r="C107" s="35"/>
      <c r="D107" s="65">
        <v>7200</v>
      </c>
      <c r="E107" s="55"/>
      <c r="F107" s="25">
        <f t="shared" si="1"/>
        <v>1192.8420650935452</v>
      </c>
      <c r="G107" s="25">
        <f t="shared" si="2"/>
        <v>1810.4975545003072</v>
      </c>
      <c r="H107" s="25">
        <f t="shared" si="3"/>
        <v>2178.2756119825149</v>
      </c>
      <c r="I107" s="25">
        <f t="shared" si="4"/>
        <v>2433.1338585844696</v>
      </c>
      <c r="J107" s="25">
        <f t="shared" si="5"/>
        <v>2676.4472444429166</v>
      </c>
      <c r="K107" s="26"/>
      <c r="L107" s="15"/>
      <c r="M107" s="15">
        <f t="shared" si="6"/>
        <v>0.16567250904077016</v>
      </c>
      <c r="N107" s="15">
        <f t="shared" si="7"/>
        <v>0.25145799368059824</v>
      </c>
      <c r="O107" s="15">
        <f t="shared" si="8"/>
        <v>0.30253827944201594</v>
      </c>
      <c r="P107" s="15">
        <f t="shared" si="9"/>
        <v>0.33793525813673192</v>
      </c>
      <c r="Q107" s="15">
        <f t="shared" si="10"/>
        <v>0.3717287839504051</v>
      </c>
      <c r="R107" s="15">
        <f t="shared" si="11"/>
        <v>0</v>
      </c>
    </row>
    <row r="108" spans="2:18">
      <c r="B108" s="34"/>
      <c r="C108" s="35"/>
      <c r="D108" s="65">
        <v>7300</v>
      </c>
      <c r="E108" s="55"/>
      <c r="F108" s="25">
        <f t="shared" si="1"/>
        <v>1207.7199017335452</v>
      </c>
      <c r="G108" s="25">
        <f t="shared" si="2"/>
        <v>1832.938927780307</v>
      </c>
      <c r="H108" s="25">
        <f t="shared" si="3"/>
        <v>2205.230241902515</v>
      </c>
      <c r="I108" s="25">
        <f t="shared" si="4"/>
        <v>2463.2421802051094</v>
      </c>
      <c r="J108" s="25">
        <f t="shared" si="5"/>
        <v>2709.5663982256206</v>
      </c>
      <c r="K108" s="26"/>
      <c r="L108" s="15"/>
      <c r="M108" s="15">
        <f t="shared" si="6"/>
        <v>0.16544108242925276</v>
      </c>
      <c r="N108" s="15">
        <f t="shared" si="7"/>
        <v>0.25108752435346671</v>
      </c>
      <c r="O108" s="15">
        <f t="shared" si="8"/>
        <v>0.30208633450719385</v>
      </c>
      <c r="P108" s="15">
        <f t="shared" si="9"/>
        <v>0.33743043564453556</v>
      </c>
      <c r="Q108" s="15">
        <f t="shared" si="10"/>
        <v>0.37117347920898913</v>
      </c>
      <c r="R108" s="15">
        <f t="shared" si="11"/>
        <v>0</v>
      </c>
    </row>
    <row r="109" spans="2:18">
      <c r="B109" s="34"/>
      <c r="C109" s="35"/>
      <c r="D109" s="65">
        <v>7400</v>
      </c>
      <c r="E109" s="55"/>
      <c r="F109" s="25">
        <f t="shared" ref="F109:F172" si="12">VLOOKUP($D109,$G$8:$S$21,1,TRUE)*VLOOKUP($D109,$G$8:$S$21,2,TRUE)+VLOOKUP($D109,$G$8:$S$21,3,TRUE)*($D109-VLOOKUP($D109,$G$8:$S$21,1,TRUE))</f>
        <v>1219.586690381685</v>
      </c>
      <c r="G109" s="25">
        <f t="shared" ref="G109:G172" si="13">VLOOKUP($D109,$G$8:$S$21,1,TRUE)*VLOOKUP($D109,$G$8:$S$21,4,TRUE)+VLOOKUP($D109,$G$8:$S$21,5,TRUE)*($D109-VLOOKUP($D109,$G$8:$S$21,1,TRUE))</f>
        <v>1850.613182938104</v>
      </c>
      <c r="H109" s="25">
        <f t="shared" ref="H109:H172" si="14">VLOOKUP($D109,$G$8:$S$21,1,TRUE)*VLOOKUP($D109,$G$8:$S$21,6,TRUE)+VLOOKUP($D109,$G$8:$S$21,7,TRUE)*($D109-VLOOKUP($D109,$G$8:$S$21,1,TRUE))</f>
        <v>2226.0854666960176</v>
      </c>
      <c r="I109" s="25">
        <f t="shared" ref="I109:I172" si="15">VLOOKUP($D109,$G$8:$S$21,1,TRUE)*VLOOKUP($D109,$G$8:$S$21,8,TRUE)+VLOOKUP($D109,$G$8:$S$21,9,TRUE)*($D109-VLOOKUP($D109,$G$8:$S$21,1,TRUE))</f>
        <v>2486.5374662994518</v>
      </c>
      <c r="J109" s="25">
        <f t="shared" ref="J109:J172" si="16">VLOOKUP($D109,$G$8:$S$21,1,TRUE)*VLOOKUP($D109,$G$8:$S$21,10,TRUE)+VLOOKUP($D109,$G$8:$S$21,11,TRUE)*($D109-VLOOKUP($D109,$G$8:$S$21,1,TRUE))</f>
        <v>2735.1912129293969</v>
      </c>
      <c r="K109" s="26"/>
      <c r="L109" s="15"/>
      <c r="M109" s="15">
        <f t="shared" ref="M109:M172" si="17">F109/$D109</f>
        <v>0.16480901221374122</v>
      </c>
      <c r="N109" s="15">
        <f t="shared" ref="N109:N172" si="18">G109/$D109</f>
        <v>0.25008286255920326</v>
      </c>
      <c r="O109" s="15">
        <f t="shared" ref="O109:O172" si="19">H109/$D109</f>
        <v>0.30082236036432669</v>
      </c>
      <c r="P109" s="15">
        <f t="shared" ref="P109:P172" si="20">I109/$D109</f>
        <v>0.33601857652695294</v>
      </c>
      <c r="Q109" s="15">
        <f t="shared" ref="Q109:Q172" si="21">J109/$D109</f>
        <v>0.36962043417964824</v>
      </c>
      <c r="R109" s="15">
        <f t="shared" ref="R109:R172" si="22">K109/$D109</f>
        <v>0</v>
      </c>
    </row>
    <row r="110" spans="2:18">
      <c r="B110" s="34"/>
      <c r="C110" s="35"/>
      <c r="D110" s="65">
        <v>7500</v>
      </c>
      <c r="E110" s="55"/>
      <c r="F110" s="25">
        <f t="shared" si="12"/>
        <v>1229.4094880816849</v>
      </c>
      <c r="G110" s="25">
        <f t="shared" si="13"/>
        <v>1865.051373338104</v>
      </c>
      <c r="H110" s="25">
        <f t="shared" si="14"/>
        <v>2242.8002297960179</v>
      </c>
      <c r="I110" s="25">
        <f t="shared" si="15"/>
        <v>2505.2078566821519</v>
      </c>
      <c r="J110" s="25">
        <f t="shared" si="16"/>
        <v>2755.728642350367</v>
      </c>
      <c r="K110" s="26"/>
      <c r="L110" s="15"/>
      <c r="M110" s="15">
        <f t="shared" si="17"/>
        <v>0.163921265077558</v>
      </c>
      <c r="N110" s="15">
        <f t="shared" si="18"/>
        <v>0.24867351644508054</v>
      </c>
      <c r="O110" s="15">
        <f t="shared" si="19"/>
        <v>0.29904003063946905</v>
      </c>
      <c r="P110" s="15">
        <f t="shared" si="20"/>
        <v>0.3340277142242869</v>
      </c>
      <c r="Q110" s="15">
        <f t="shared" si="21"/>
        <v>0.3674304856467156</v>
      </c>
      <c r="R110" s="15">
        <f t="shared" si="22"/>
        <v>0</v>
      </c>
    </row>
    <row r="111" spans="2:18">
      <c r="B111" s="34"/>
      <c r="C111" s="35"/>
      <c r="D111" s="65">
        <v>7600</v>
      </c>
      <c r="E111" s="55"/>
      <c r="F111" s="25">
        <f t="shared" si="12"/>
        <v>1239.2322857816851</v>
      </c>
      <c r="G111" s="25">
        <f t="shared" si="13"/>
        <v>1879.4895637381039</v>
      </c>
      <c r="H111" s="25">
        <f t="shared" si="14"/>
        <v>2259.5149928960177</v>
      </c>
      <c r="I111" s="25">
        <f t="shared" si="15"/>
        <v>2523.8782470648516</v>
      </c>
      <c r="J111" s="25">
        <f t="shared" si="16"/>
        <v>2776.266071771337</v>
      </c>
      <c r="K111" s="26"/>
      <c r="L111" s="15"/>
      <c r="M111" s="15">
        <f t="shared" si="17"/>
        <v>0.16305687970811644</v>
      </c>
      <c r="N111" s="15">
        <f t="shared" si="18"/>
        <v>0.24730125838659262</v>
      </c>
      <c r="O111" s="15">
        <f t="shared" si="19"/>
        <v>0.29730460432842337</v>
      </c>
      <c r="P111" s="15">
        <f t="shared" si="20"/>
        <v>0.33208924303484888</v>
      </c>
      <c r="Q111" s="15">
        <f t="shared" si="21"/>
        <v>0.36529816733833381</v>
      </c>
      <c r="R111" s="15">
        <f t="shared" si="22"/>
        <v>0</v>
      </c>
    </row>
    <row r="112" spans="2:18">
      <c r="B112" s="34"/>
      <c r="C112" s="35"/>
      <c r="D112" s="65">
        <v>7700</v>
      </c>
      <c r="E112" s="55"/>
      <c r="F112" s="25">
        <f t="shared" si="12"/>
        <v>1249.055083481685</v>
      </c>
      <c r="G112" s="25">
        <f t="shared" si="13"/>
        <v>1893.9277541381041</v>
      </c>
      <c r="H112" s="25">
        <f t="shared" si="14"/>
        <v>2276.229755996018</v>
      </c>
      <c r="I112" s="25">
        <f t="shared" si="15"/>
        <v>2542.5486374475518</v>
      </c>
      <c r="J112" s="25">
        <f t="shared" si="16"/>
        <v>2796.8035011923071</v>
      </c>
      <c r="K112" s="26"/>
      <c r="L112" s="15"/>
      <c r="M112" s="15">
        <f t="shared" si="17"/>
        <v>0.16221494590671234</v>
      </c>
      <c r="N112" s="15">
        <f t="shared" si="18"/>
        <v>0.24596464339455898</v>
      </c>
      <c r="O112" s="15">
        <f t="shared" si="19"/>
        <v>0.29561425402545688</v>
      </c>
      <c r="P112" s="15">
        <f t="shared" si="20"/>
        <v>0.33020112174643529</v>
      </c>
      <c r="Q112" s="15">
        <f t="shared" si="21"/>
        <v>0.36322123392107886</v>
      </c>
      <c r="R112" s="15">
        <f t="shared" si="22"/>
        <v>0</v>
      </c>
    </row>
    <row r="113" spans="2:18">
      <c r="B113" s="34"/>
      <c r="C113" s="35"/>
      <c r="D113" s="65">
        <v>7800</v>
      </c>
      <c r="E113" s="55"/>
      <c r="F113" s="25">
        <f t="shared" si="12"/>
        <v>1258.8778811816849</v>
      </c>
      <c r="G113" s="25">
        <f t="shared" si="13"/>
        <v>1908.365944538104</v>
      </c>
      <c r="H113" s="25">
        <f t="shared" si="14"/>
        <v>2292.9445190960178</v>
      </c>
      <c r="I113" s="25">
        <f t="shared" si="15"/>
        <v>2561.2190278302519</v>
      </c>
      <c r="J113" s="25">
        <f t="shared" si="16"/>
        <v>2817.3409306132771</v>
      </c>
      <c r="K113" s="26"/>
      <c r="L113" s="15"/>
      <c r="M113" s="15">
        <f t="shared" si="17"/>
        <v>0.16139460015149806</v>
      </c>
      <c r="N113" s="15">
        <f t="shared" si="18"/>
        <v>0.24466230058180821</v>
      </c>
      <c r="O113" s="15">
        <f t="shared" si="19"/>
        <v>0.29396724603795099</v>
      </c>
      <c r="P113" s="15">
        <f t="shared" si="20"/>
        <v>0.32836141382439127</v>
      </c>
      <c r="Q113" s="15">
        <f t="shared" si="21"/>
        <v>0.36119755520683039</v>
      </c>
      <c r="R113" s="15">
        <f t="shared" si="22"/>
        <v>0</v>
      </c>
    </row>
    <row r="114" spans="2:18">
      <c r="B114" s="34"/>
      <c r="C114" s="35"/>
      <c r="D114" s="65">
        <v>7900</v>
      </c>
      <c r="E114" s="55"/>
      <c r="F114" s="25">
        <f t="shared" si="12"/>
        <v>1268.700678881685</v>
      </c>
      <c r="G114" s="25">
        <f t="shared" si="13"/>
        <v>1922.804134938104</v>
      </c>
      <c r="H114" s="25">
        <f t="shared" si="14"/>
        <v>2309.659282196018</v>
      </c>
      <c r="I114" s="25">
        <f t="shared" si="15"/>
        <v>2579.889418212952</v>
      </c>
      <c r="J114" s="25">
        <f t="shared" si="16"/>
        <v>2837.8783600342476</v>
      </c>
      <c r="K114" s="26"/>
      <c r="L114" s="15"/>
      <c r="M114" s="15">
        <f t="shared" si="17"/>
        <v>0.16059502264325126</v>
      </c>
      <c r="N114" s="15">
        <f t="shared" si="18"/>
        <v>0.24339292847317773</v>
      </c>
      <c r="O114" s="15">
        <f t="shared" si="19"/>
        <v>0.29236193445519215</v>
      </c>
      <c r="P114" s="15">
        <f t="shared" si="20"/>
        <v>0.32656828078644962</v>
      </c>
      <c r="Q114" s="15">
        <f t="shared" si="21"/>
        <v>0.35922510886509462</v>
      </c>
      <c r="R114" s="15">
        <f t="shared" si="22"/>
        <v>0</v>
      </c>
    </row>
    <row r="115" spans="2:18">
      <c r="B115" s="34"/>
      <c r="C115" s="35"/>
      <c r="D115" s="65">
        <v>8000</v>
      </c>
      <c r="E115" s="55"/>
      <c r="F115" s="25">
        <f t="shared" si="12"/>
        <v>1278.5234765816849</v>
      </c>
      <c r="G115" s="25">
        <f t="shared" si="13"/>
        <v>1937.2423253381039</v>
      </c>
      <c r="H115" s="25">
        <f t="shared" si="14"/>
        <v>2326.3740452960183</v>
      </c>
      <c r="I115" s="25">
        <f t="shared" si="15"/>
        <v>2598.5598085956522</v>
      </c>
      <c r="J115" s="25">
        <f t="shared" si="16"/>
        <v>2858.4157894552177</v>
      </c>
      <c r="K115" s="26"/>
      <c r="L115" s="15"/>
      <c r="M115" s="15">
        <f t="shared" si="17"/>
        <v>0.15981543457271061</v>
      </c>
      <c r="N115" s="15">
        <f t="shared" si="18"/>
        <v>0.24215529066726299</v>
      </c>
      <c r="O115" s="15">
        <f t="shared" si="19"/>
        <v>0.2907967556620023</v>
      </c>
      <c r="P115" s="15">
        <f t="shared" si="20"/>
        <v>0.32481997607445651</v>
      </c>
      <c r="Q115" s="15">
        <f t="shared" si="21"/>
        <v>0.3573019736819022</v>
      </c>
      <c r="R115" s="15">
        <f t="shared" si="22"/>
        <v>0</v>
      </c>
    </row>
    <row r="116" spans="2:18">
      <c r="B116" s="34"/>
      <c r="C116" s="35"/>
      <c r="D116" s="65">
        <v>8100</v>
      </c>
      <c r="E116" s="55"/>
      <c r="F116" s="25">
        <f t="shared" si="12"/>
        <v>1288.3462742816851</v>
      </c>
      <c r="G116" s="25">
        <f t="shared" si="13"/>
        <v>1951.6805157381038</v>
      </c>
      <c r="H116" s="25">
        <f t="shared" si="14"/>
        <v>2343.0888083960181</v>
      </c>
      <c r="I116" s="25">
        <f t="shared" si="15"/>
        <v>2617.2301989783523</v>
      </c>
      <c r="J116" s="25">
        <f t="shared" si="16"/>
        <v>2878.9532188761877</v>
      </c>
      <c r="K116" s="26"/>
      <c r="L116" s="15"/>
      <c r="M116" s="15">
        <f t="shared" si="17"/>
        <v>0.15905509559033149</v>
      </c>
      <c r="N116" s="15">
        <f t="shared" si="18"/>
        <v>0.240948211819519</v>
      </c>
      <c r="O116" s="15">
        <f t="shared" si="19"/>
        <v>0.28927022325876767</v>
      </c>
      <c r="P116" s="15">
        <f t="shared" si="20"/>
        <v>0.32311483938004348</v>
      </c>
      <c r="Q116" s="15">
        <f t="shared" si="21"/>
        <v>0.35542632331804785</v>
      </c>
      <c r="R116" s="15">
        <f t="shared" si="22"/>
        <v>0</v>
      </c>
    </row>
    <row r="117" spans="2:18">
      <c r="B117" s="34"/>
      <c r="C117" s="35"/>
      <c r="D117" s="65">
        <v>8200</v>
      </c>
      <c r="E117" s="55"/>
      <c r="F117" s="25">
        <f t="shared" si="12"/>
        <v>1298.169071981685</v>
      </c>
      <c r="G117" s="25">
        <f t="shared" si="13"/>
        <v>1966.1187061381038</v>
      </c>
      <c r="H117" s="25">
        <f t="shared" si="14"/>
        <v>2359.8035714960183</v>
      </c>
      <c r="I117" s="25">
        <f t="shared" si="15"/>
        <v>2635.900589361052</v>
      </c>
      <c r="J117" s="25">
        <f t="shared" si="16"/>
        <v>2899.4906482971578</v>
      </c>
      <c r="K117" s="26"/>
      <c r="L117" s="15"/>
      <c r="M117" s="15">
        <f t="shared" si="17"/>
        <v>0.15831330146118108</v>
      </c>
      <c r="N117" s="15">
        <f t="shared" si="18"/>
        <v>0.23977057391928094</v>
      </c>
      <c r="O117" s="15">
        <f t="shared" si="19"/>
        <v>0.28778092335317296</v>
      </c>
      <c r="P117" s="15">
        <f t="shared" si="20"/>
        <v>0.32145129138549416</v>
      </c>
      <c r="Q117" s="15">
        <f t="shared" si="21"/>
        <v>0.35359642052404361</v>
      </c>
      <c r="R117" s="15">
        <f t="shared" si="22"/>
        <v>0</v>
      </c>
    </row>
    <row r="118" spans="2:18">
      <c r="B118" s="34"/>
      <c r="C118" s="35"/>
      <c r="D118" s="65">
        <v>8300</v>
      </c>
      <c r="E118" s="55"/>
      <c r="F118" s="25">
        <f t="shared" si="12"/>
        <v>1307.0225832294714</v>
      </c>
      <c r="G118" s="25">
        <f t="shared" si="13"/>
        <v>1978.7985925407099</v>
      </c>
      <c r="H118" s="25">
        <f t="shared" si="14"/>
        <v>2374.1407284402553</v>
      </c>
      <c r="I118" s="25">
        <f t="shared" si="15"/>
        <v>2651.9151936677649</v>
      </c>
      <c r="J118" s="25">
        <f t="shared" si="16"/>
        <v>2917.1067130345418</v>
      </c>
      <c r="K118" s="26"/>
      <c r="L118" s="15"/>
      <c r="M118" s="15">
        <f t="shared" si="17"/>
        <v>0.15747260038909294</v>
      </c>
      <c r="N118" s="15">
        <f t="shared" si="18"/>
        <v>0.23840946898080842</v>
      </c>
      <c r="O118" s="15">
        <f t="shared" si="19"/>
        <v>0.28604105161930787</v>
      </c>
      <c r="P118" s="15">
        <f t="shared" si="20"/>
        <v>0.31950785465876685</v>
      </c>
      <c r="Q118" s="15">
        <f t="shared" si="21"/>
        <v>0.35145864012464362</v>
      </c>
      <c r="R118" s="15">
        <f t="shared" si="22"/>
        <v>0</v>
      </c>
    </row>
    <row r="119" spans="2:18">
      <c r="B119" s="34"/>
      <c r="C119" s="35"/>
      <c r="D119" s="65">
        <v>8400</v>
      </c>
      <c r="E119" s="55"/>
      <c r="F119" s="25">
        <f t="shared" si="12"/>
        <v>1315.8355468344714</v>
      </c>
      <c r="G119" s="25">
        <f t="shared" si="13"/>
        <v>1991.4049247507098</v>
      </c>
      <c r="H119" s="25">
        <f t="shared" si="14"/>
        <v>2388.3784242552551</v>
      </c>
      <c r="I119" s="25">
        <f t="shared" si="15"/>
        <v>2667.8186998931196</v>
      </c>
      <c r="J119" s="25">
        <f t="shared" si="16"/>
        <v>2934.600569882432</v>
      </c>
      <c r="K119" s="26"/>
      <c r="L119" s="15"/>
      <c r="M119" s="15">
        <f t="shared" si="17"/>
        <v>0.15664708890886564</v>
      </c>
      <c r="N119" s="15">
        <f t="shared" si="18"/>
        <v>0.23707201485127499</v>
      </c>
      <c r="O119" s="15">
        <f t="shared" si="19"/>
        <v>0.2843307647922923</v>
      </c>
      <c r="P119" s="15">
        <f t="shared" si="20"/>
        <v>0.31759746427299046</v>
      </c>
      <c r="Q119" s="15">
        <f t="shared" si="21"/>
        <v>0.34935721070028952</v>
      </c>
      <c r="R119" s="15">
        <f t="shared" si="22"/>
        <v>0</v>
      </c>
    </row>
    <row r="120" spans="2:18">
      <c r="B120" s="34"/>
      <c r="C120" s="35"/>
      <c r="D120" s="65">
        <v>8500</v>
      </c>
      <c r="E120" s="55"/>
      <c r="F120" s="25">
        <f t="shared" si="12"/>
        <v>1324.6485104394715</v>
      </c>
      <c r="G120" s="25">
        <f t="shared" si="13"/>
        <v>2004.0112569607099</v>
      </c>
      <c r="H120" s="25">
        <f t="shared" si="14"/>
        <v>2402.616120070255</v>
      </c>
      <c r="I120" s="25">
        <f t="shared" si="15"/>
        <v>2683.7222061184748</v>
      </c>
      <c r="J120" s="25">
        <f t="shared" si="16"/>
        <v>2952.0944267303225</v>
      </c>
      <c r="K120" s="26"/>
      <c r="L120" s="15"/>
      <c r="M120" s="15">
        <f t="shared" si="17"/>
        <v>0.15584100122817313</v>
      </c>
      <c r="N120" s="15">
        <f t="shared" si="18"/>
        <v>0.23576603023067175</v>
      </c>
      <c r="O120" s="15">
        <f t="shared" si="19"/>
        <v>0.28266072000826531</v>
      </c>
      <c r="P120" s="15">
        <f t="shared" si="20"/>
        <v>0.3157320242492323</v>
      </c>
      <c r="Q120" s="15">
        <f t="shared" si="21"/>
        <v>0.34730522667415559</v>
      </c>
      <c r="R120" s="15">
        <f t="shared" si="22"/>
        <v>0</v>
      </c>
    </row>
    <row r="121" spans="2:18">
      <c r="B121" s="34"/>
      <c r="C121" s="35"/>
      <c r="D121" s="65">
        <v>8600</v>
      </c>
      <c r="E121" s="55"/>
      <c r="F121" s="25">
        <f t="shared" si="12"/>
        <v>1333.4614740444713</v>
      </c>
      <c r="G121" s="25">
        <f t="shared" si="13"/>
        <v>2016.6175891707101</v>
      </c>
      <c r="H121" s="25">
        <f t="shared" si="14"/>
        <v>2416.8538158852548</v>
      </c>
      <c r="I121" s="25">
        <f t="shared" si="15"/>
        <v>2699.6257123438299</v>
      </c>
      <c r="J121" s="25">
        <f t="shared" si="16"/>
        <v>2969.5882835782127</v>
      </c>
      <c r="K121" s="26"/>
      <c r="L121" s="15"/>
      <c r="M121" s="15">
        <f t="shared" si="17"/>
        <v>0.15505365977261293</v>
      </c>
      <c r="N121" s="15">
        <f t="shared" si="18"/>
        <v>0.23449041734543141</v>
      </c>
      <c r="O121" s="15">
        <f t="shared" si="19"/>
        <v>0.28102951347502964</v>
      </c>
      <c r="P121" s="15">
        <f t="shared" si="20"/>
        <v>0.31390996655160813</v>
      </c>
      <c r="Q121" s="15">
        <f t="shared" si="21"/>
        <v>0.3453009632067689</v>
      </c>
      <c r="R121" s="15">
        <f t="shared" si="22"/>
        <v>0</v>
      </c>
    </row>
    <row r="122" spans="2:18">
      <c r="B122" s="34"/>
      <c r="C122" s="35"/>
      <c r="D122" s="65">
        <v>8700</v>
      </c>
      <c r="E122" s="55"/>
      <c r="F122" s="25">
        <f t="shared" si="12"/>
        <v>1342.2744376494713</v>
      </c>
      <c r="G122" s="25">
        <f t="shared" si="13"/>
        <v>2029.22392138071</v>
      </c>
      <c r="H122" s="25">
        <f t="shared" si="14"/>
        <v>2431.0915117002551</v>
      </c>
      <c r="I122" s="25">
        <f t="shared" si="15"/>
        <v>2715.5292185691846</v>
      </c>
      <c r="J122" s="25">
        <f t="shared" si="16"/>
        <v>2987.0821404261033</v>
      </c>
      <c r="K122" s="26"/>
      <c r="L122" s="15"/>
      <c r="M122" s="15">
        <f t="shared" si="17"/>
        <v>0.1542844181206289</v>
      </c>
      <c r="N122" s="15">
        <f t="shared" si="18"/>
        <v>0.23324412889433449</v>
      </c>
      <c r="O122" s="15">
        <f t="shared" si="19"/>
        <v>0.27943580594255807</v>
      </c>
      <c r="P122" s="15">
        <f t="shared" si="20"/>
        <v>0.31212979523783729</v>
      </c>
      <c r="Q122" s="15">
        <f t="shared" si="21"/>
        <v>0.34334277476162106</v>
      </c>
      <c r="R122" s="15">
        <f t="shared" si="22"/>
        <v>0</v>
      </c>
    </row>
    <row r="123" spans="2:18">
      <c r="B123" s="34"/>
      <c r="C123" s="35"/>
      <c r="D123" s="65">
        <v>8800</v>
      </c>
      <c r="E123" s="55"/>
      <c r="F123" s="25">
        <f t="shared" si="12"/>
        <v>1351.0874012544714</v>
      </c>
      <c r="G123" s="25">
        <f t="shared" si="13"/>
        <v>2041.8302535907101</v>
      </c>
      <c r="H123" s="25">
        <f t="shared" si="14"/>
        <v>2445.3292075152549</v>
      </c>
      <c r="I123" s="25">
        <f t="shared" si="15"/>
        <v>2731.4327247945398</v>
      </c>
      <c r="J123" s="25">
        <f t="shared" si="16"/>
        <v>3004.5759972739938</v>
      </c>
      <c r="K123" s="26"/>
      <c r="L123" s="15"/>
      <c r="M123" s="15">
        <f t="shared" si="17"/>
        <v>0.15353265923346265</v>
      </c>
      <c r="N123" s="15">
        <f t="shared" si="18"/>
        <v>0.23202616518076249</v>
      </c>
      <c r="O123" s="15">
        <f t="shared" si="19"/>
        <v>0.27787831903582444</v>
      </c>
      <c r="P123" s="15">
        <f t="shared" si="20"/>
        <v>0.31039008236301591</v>
      </c>
      <c r="Q123" s="15">
        <f t="shared" si="21"/>
        <v>0.34142909059931748</v>
      </c>
      <c r="R123" s="15">
        <f t="shared" si="22"/>
        <v>0</v>
      </c>
    </row>
    <row r="124" spans="2:18">
      <c r="B124" s="34"/>
      <c r="C124" s="35"/>
      <c r="D124" s="65">
        <v>8900</v>
      </c>
      <c r="E124" s="55"/>
      <c r="F124" s="25">
        <f t="shared" si="12"/>
        <v>1359.9003648594714</v>
      </c>
      <c r="G124" s="25">
        <f t="shared" si="13"/>
        <v>2054.43658580071</v>
      </c>
      <c r="H124" s="25">
        <f t="shared" si="14"/>
        <v>2459.5669033302547</v>
      </c>
      <c r="I124" s="25">
        <f t="shared" si="15"/>
        <v>2747.3362310198945</v>
      </c>
      <c r="J124" s="25">
        <f t="shared" si="16"/>
        <v>3022.069854121884</v>
      </c>
      <c r="K124" s="26"/>
      <c r="L124" s="15"/>
      <c r="M124" s="15">
        <f t="shared" si="17"/>
        <v>0.15279779380443501</v>
      </c>
      <c r="N124" s="15">
        <f t="shared" si="18"/>
        <v>0.23083557143828201</v>
      </c>
      <c r="O124" s="15">
        <f t="shared" si="19"/>
        <v>0.27635583183486007</v>
      </c>
      <c r="P124" s="15">
        <f t="shared" si="20"/>
        <v>0.30868946415953868</v>
      </c>
      <c r="Q124" s="15">
        <f t="shared" si="21"/>
        <v>0.33955841057549258</v>
      </c>
      <c r="R124" s="15">
        <f t="shared" si="22"/>
        <v>0</v>
      </c>
    </row>
    <row r="125" spans="2:18">
      <c r="B125" s="34"/>
      <c r="C125" s="35"/>
      <c r="D125" s="65">
        <v>9000</v>
      </c>
      <c r="E125" s="55"/>
      <c r="F125" s="25">
        <f t="shared" si="12"/>
        <v>1368.7133284644713</v>
      </c>
      <c r="G125" s="25">
        <f t="shared" si="13"/>
        <v>2067.0429180107103</v>
      </c>
      <c r="H125" s="25">
        <f t="shared" si="14"/>
        <v>2473.804599145255</v>
      </c>
      <c r="I125" s="25">
        <f t="shared" si="15"/>
        <v>2763.2397372452497</v>
      </c>
      <c r="J125" s="25">
        <f t="shared" si="16"/>
        <v>3039.5637109697745</v>
      </c>
      <c r="K125" s="26"/>
      <c r="L125" s="15"/>
      <c r="M125" s="15">
        <f t="shared" si="17"/>
        <v>0.15207925871827457</v>
      </c>
      <c r="N125" s="15">
        <f t="shared" si="18"/>
        <v>0.22967143533452336</v>
      </c>
      <c r="O125" s="15">
        <f t="shared" si="19"/>
        <v>0.27486717768280611</v>
      </c>
      <c r="P125" s="15">
        <f t="shared" si="20"/>
        <v>0.3070266374716944</v>
      </c>
      <c r="Q125" s="15">
        <f t="shared" si="21"/>
        <v>0.33772930121886385</v>
      </c>
      <c r="R125" s="15">
        <f t="shared" si="22"/>
        <v>0</v>
      </c>
    </row>
    <row r="126" spans="2:18">
      <c r="B126" s="34"/>
      <c r="C126" s="35"/>
      <c r="D126" s="65">
        <v>9100</v>
      </c>
      <c r="E126" s="55"/>
      <c r="F126" s="25">
        <f t="shared" si="12"/>
        <v>1377.5775045485707</v>
      </c>
      <c r="G126" s="25">
        <f t="shared" si="13"/>
        <v>2080.4319342323429</v>
      </c>
      <c r="H126" s="25">
        <f t="shared" si="14"/>
        <v>2489.7959918266592</v>
      </c>
      <c r="I126" s="25">
        <f t="shared" si="15"/>
        <v>2781.1021228703785</v>
      </c>
      <c r="J126" s="25">
        <f t="shared" si="16"/>
        <v>3059.2123351574169</v>
      </c>
      <c r="K126" s="26"/>
      <c r="L126" s="15"/>
      <c r="M126" s="15">
        <f t="shared" si="17"/>
        <v>0.1513821433569858</v>
      </c>
      <c r="N126" s="15">
        <f t="shared" si="18"/>
        <v>0.22861889387168602</v>
      </c>
      <c r="O126" s="15">
        <f t="shared" si="19"/>
        <v>0.27360395514578673</v>
      </c>
      <c r="P126" s="15">
        <f t="shared" si="20"/>
        <v>0.30561561789784381</v>
      </c>
      <c r="Q126" s="15">
        <f t="shared" si="21"/>
        <v>0.33617717968762822</v>
      </c>
      <c r="R126" s="15">
        <f t="shared" si="22"/>
        <v>0</v>
      </c>
    </row>
    <row r="127" spans="2:18">
      <c r="B127" s="34"/>
      <c r="C127" s="35"/>
      <c r="D127" s="65">
        <v>9200</v>
      </c>
      <c r="E127" s="55"/>
      <c r="F127" s="25">
        <f t="shared" si="12"/>
        <v>1386.5485110355708</v>
      </c>
      <c r="G127" s="25">
        <f t="shared" si="13"/>
        <v>2095.4536472063428</v>
      </c>
      <c r="H127" s="25">
        <f t="shared" si="14"/>
        <v>2509.4456362876595</v>
      </c>
      <c r="I127" s="25">
        <f t="shared" si="15"/>
        <v>2803.0507757333153</v>
      </c>
      <c r="J127" s="25">
        <f t="shared" si="16"/>
        <v>3083.3558533066475</v>
      </c>
      <c r="K127" s="26"/>
      <c r="L127" s="15"/>
      <c r="M127" s="15">
        <f t="shared" si="17"/>
        <v>0.15071179467777943</v>
      </c>
      <c r="N127" s="15">
        <f t="shared" si="18"/>
        <v>0.22776670078329814</v>
      </c>
      <c r="O127" s="15">
        <f t="shared" si="19"/>
        <v>0.27276583003126731</v>
      </c>
      <c r="P127" s="15">
        <f t="shared" si="20"/>
        <v>0.3046794321449256</v>
      </c>
      <c r="Q127" s="15">
        <f t="shared" si="21"/>
        <v>0.33514737535941819</v>
      </c>
      <c r="R127" s="15">
        <f t="shared" si="22"/>
        <v>0</v>
      </c>
    </row>
    <row r="128" spans="2:18">
      <c r="B128" s="34"/>
      <c r="C128" s="35"/>
      <c r="D128" s="65">
        <v>9300</v>
      </c>
      <c r="E128" s="55"/>
      <c r="F128" s="25">
        <f t="shared" si="12"/>
        <v>1395.5195175225708</v>
      </c>
      <c r="G128" s="25">
        <f t="shared" si="13"/>
        <v>2110.4753601803427</v>
      </c>
      <c r="H128" s="25">
        <f t="shared" si="14"/>
        <v>2529.0952807486597</v>
      </c>
      <c r="I128" s="25">
        <f t="shared" si="15"/>
        <v>2824.9994285962521</v>
      </c>
      <c r="J128" s="25">
        <f t="shared" si="16"/>
        <v>3107.4993714558782</v>
      </c>
      <c r="K128" s="26"/>
      <c r="L128" s="15"/>
      <c r="M128" s="15">
        <f t="shared" si="17"/>
        <v>0.15005586209920116</v>
      </c>
      <c r="N128" s="15">
        <f t="shared" si="18"/>
        <v>0.22693283442799383</v>
      </c>
      <c r="O128" s="15">
        <f t="shared" si="19"/>
        <v>0.2719457291127591</v>
      </c>
      <c r="P128" s="15">
        <f t="shared" si="20"/>
        <v>0.30376337941895182</v>
      </c>
      <c r="Q128" s="15">
        <f t="shared" si="21"/>
        <v>0.33413971736084713</v>
      </c>
      <c r="R128" s="15">
        <f t="shared" si="22"/>
        <v>0</v>
      </c>
    </row>
    <row r="129" spans="2:18">
      <c r="B129" s="34"/>
      <c r="C129" s="35"/>
      <c r="D129" s="65">
        <v>9400</v>
      </c>
      <c r="E129" s="55"/>
      <c r="F129" s="25">
        <f t="shared" si="12"/>
        <v>1404.4905240095709</v>
      </c>
      <c r="G129" s="25">
        <f t="shared" si="13"/>
        <v>2125.4970731543426</v>
      </c>
      <c r="H129" s="25">
        <f t="shared" si="14"/>
        <v>2548.7449252096594</v>
      </c>
      <c r="I129" s="25">
        <f t="shared" si="15"/>
        <v>2846.9480814591893</v>
      </c>
      <c r="J129" s="25">
        <f t="shared" si="16"/>
        <v>3131.6428896051088</v>
      </c>
      <c r="K129" s="26"/>
      <c r="L129" s="15"/>
      <c r="M129" s="15">
        <f t="shared" si="17"/>
        <v>0.14941388553293308</v>
      </c>
      <c r="N129" s="15">
        <f t="shared" si="18"/>
        <v>0.22611670991003646</v>
      </c>
      <c r="O129" s="15">
        <f t="shared" si="19"/>
        <v>0.27114307714996377</v>
      </c>
      <c r="P129" s="15">
        <f t="shared" si="20"/>
        <v>0.30286681717650948</v>
      </c>
      <c r="Q129" s="15">
        <f t="shared" si="21"/>
        <v>0.33315349889416052</v>
      </c>
      <c r="R129" s="15">
        <f t="shared" si="22"/>
        <v>0</v>
      </c>
    </row>
    <row r="130" spans="2:18">
      <c r="B130" s="34"/>
      <c r="C130" s="35"/>
      <c r="D130" s="65">
        <v>9500</v>
      </c>
      <c r="E130" s="55"/>
      <c r="F130" s="25">
        <f t="shared" si="12"/>
        <v>1413.4615304965707</v>
      </c>
      <c r="G130" s="25">
        <f t="shared" si="13"/>
        <v>2140.5187861283425</v>
      </c>
      <c r="H130" s="25">
        <f t="shared" si="14"/>
        <v>2568.3945696706596</v>
      </c>
      <c r="I130" s="25">
        <f t="shared" si="15"/>
        <v>2868.8967343221261</v>
      </c>
      <c r="J130" s="25">
        <f t="shared" si="16"/>
        <v>3155.7864077543395</v>
      </c>
      <c r="K130" s="26"/>
      <c r="L130" s="15"/>
      <c r="M130" s="15">
        <f t="shared" si="17"/>
        <v>0.14878542426279692</v>
      </c>
      <c r="N130" s="15">
        <f t="shared" si="18"/>
        <v>0.22531776696087816</v>
      </c>
      <c r="O130" s="15">
        <f t="shared" si="19"/>
        <v>0.27035732312322736</v>
      </c>
      <c r="P130" s="15">
        <f t="shared" si="20"/>
        <v>0.30198912992864485</v>
      </c>
      <c r="Q130" s="15">
        <f t="shared" si="21"/>
        <v>0.33218804292150944</v>
      </c>
      <c r="R130" s="15">
        <f t="shared" si="22"/>
        <v>0</v>
      </c>
    </row>
    <row r="131" spans="2:18">
      <c r="B131" s="34"/>
      <c r="C131" s="35"/>
      <c r="D131" s="65">
        <v>9600</v>
      </c>
      <c r="E131" s="55"/>
      <c r="F131" s="25">
        <f t="shared" si="12"/>
        <v>1422.4325369835708</v>
      </c>
      <c r="G131" s="25">
        <f t="shared" si="13"/>
        <v>2155.5404991023429</v>
      </c>
      <c r="H131" s="25">
        <f t="shared" si="14"/>
        <v>2588.0442141316594</v>
      </c>
      <c r="I131" s="25">
        <f t="shared" si="15"/>
        <v>2890.8453871850629</v>
      </c>
      <c r="J131" s="25">
        <f t="shared" si="16"/>
        <v>3179.9299259035702</v>
      </c>
      <c r="K131" s="26"/>
      <c r="L131" s="15"/>
      <c r="M131" s="15">
        <f t="shared" si="17"/>
        <v>0.14817005593578864</v>
      </c>
      <c r="N131" s="15">
        <f t="shared" si="18"/>
        <v>0.22453546865649404</v>
      </c>
      <c r="O131" s="15">
        <f t="shared" si="19"/>
        <v>0.26958793897204786</v>
      </c>
      <c r="P131" s="15">
        <f t="shared" si="20"/>
        <v>0.30112972783177738</v>
      </c>
      <c r="Q131" s="15">
        <f t="shared" si="21"/>
        <v>0.3312427006149552</v>
      </c>
      <c r="R131" s="15">
        <f t="shared" si="22"/>
        <v>0</v>
      </c>
    </row>
    <row r="132" spans="2:18">
      <c r="B132" s="34"/>
      <c r="C132" s="35"/>
      <c r="D132" s="65">
        <v>9700</v>
      </c>
      <c r="E132" s="55"/>
      <c r="F132" s="25">
        <f t="shared" si="12"/>
        <v>1431.4035434705709</v>
      </c>
      <c r="G132" s="25">
        <f t="shared" si="13"/>
        <v>2170.5622120763428</v>
      </c>
      <c r="H132" s="25">
        <f t="shared" si="14"/>
        <v>2607.6938585926596</v>
      </c>
      <c r="I132" s="25">
        <f t="shared" si="15"/>
        <v>2912.7940400480002</v>
      </c>
      <c r="J132" s="25">
        <f t="shared" si="16"/>
        <v>3204.0734440528013</v>
      </c>
      <c r="K132" s="26"/>
      <c r="L132" s="15"/>
      <c r="M132" s="15">
        <f t="shared" si="17"/>
        <v>0.14756737561552277</v>
      </c>
      <c r="N132" s="15">
        <f t="shared" si="18"/>
        <v>0.22376930021405597</v>
      </c>
      <c r="O132" s="15">
        <f t="shared" si="19"/>
        <v>0.26883441841161437</v>
      </c>
      <c r="P132" s="15">
        <f t="shared" si="20"/>
        <v>0.30028804536577319</v>
      </c>
      <c r="Q132" s="15">
        <f t="shared" si="21"/>
        <v>0.33031684990235066</v>
      </c>
      <c r="R132" s="15">
        <f t="shared" si="22"/>
        <v>0</v>
      </c>
    </row>
    <row r="133" spans="2:18">
      <c r="B133" s="34"/>
      <c r="C133" s="35"/>
      <c r="D133" s="65">
        <v>9800</v>
      </c>
      <c r="E133" s="55"/>
      <c r="F133" s="25">
        <f t="shared" si="12"/>
        <v>1440.3745499575709</v>
      </c>
      <c r="G133" s="25">
        <f t="shared" si="13"/>
        <v>2185.5839250503427</v>
      </c>
      <c r="H133" s="25">
        <f t="shared" si="14"/>
        <v>2627.3435030536598</v>
      </c>
      <c r="I133" s="25">
        <f t="shared" si="15"/>
        <v>2934.742692910937</v>
      </c>
      <c r="J133" s="25">
        <f t="shared" si="16"/>
        <v>3228.2169622020319</v>
      </c>
      <c r="K133" s="26"/>
      <c r="L133" s="15"/>
      <c r="M133" s="15">
        <f t="shared" si="17"/>
        <v>0.1469769948936297</v>
      </c>
      <c r="N133" s="15">
        <f t="shared" si="18"/>
        <v>0.22301876786227987</v>
      </c>
      <c r="O133" s="15">
        <f t="shared" si="19"/>
        <v>0.26809627582180201</v>
      </c>
      <c r="P133" s="15">
        <f t="shared" si="20"/>
        <v>0.29946354009295273</v>
      </c>
      <c r="Q133" s="15">
        <f t="shared" si="21"/>
        <v>0.32940989410224814</v>
      </c>
      <c r="R133" s="15">
        <f t="shared" si="22"/>
        <v>0</v>
      </c>
    </row>
    <row r="134" spans="2:18">
      <c r="B134" s="34"/>
      <c r="C134" s="35"/>
      <c r="D134" s="65">
        <v>9900</v>
      </c>
      <c r="E134" s="55"/>
      <c r="F134" s="25">
        <f t="shared" si="12"/>
        <v>1449.3455564445708</v>
      </c>
      <c r="G134" s="25">
        <f t="shared" si="13"/>
        <v>2200.6056380243426</v>
      </c>
      <c r="H134" s="25">
        <f t="shared" si="14"/>
        <v>2646.9931475146595</v>
      </c>
      <c r="I134" s="25">
        <f t="shared" si="15"/>
        <v>2956.6913457738738</v>
      </c>
      <c r="J134" s="25">
        <f t="shared" si="16"/>
        <v>3252.3604803512626</v>
      </c>
      <c r="K134" s="26"/>
      <c r="L134" s="15"/>
      <c r="M134" s="15">
        <f t="shared" si="17"/>
        <v>0.14639854105500716</v>
      </c>
      <c r="N134" s="15">
        <f t="shared" si="18"/>
        <v>0.22228339778023662</v>
      </c>
      <c r="O134" s="15">
        <f t="shared" si="19"/>
        <v>0.26737304520350097</v>
      </c>
      <c r="P134" s="15">
        <f t="shared" si="20"/>
        <v>0.29865569149231047</v>
      </c>
      <c r="Q134" s="15">
        <f t="shared" si="21"/>
        <v>0.32852126064154169</v>
      </c>
      <c r="R134" s="15">
        <f t="shared" si="22"/>
        <v>0</v>
      </c>
    </row>
    <row r="135" spans="2:18">
      <c r="B135" s="34"/>
      <c r="C135" s="35"/>
      <c r="D135" s="65">
        <v>10000</v>
      </c>
      <c r="E135" s="55"/>
      <c r="F135" s="25">
        <f t="shared" si="12"/>
        <v>1459.8103089013753</v>
      </c>
      <c r="G135" s="25">
        <f t="shared" si="13"/>
        <v>2215.6436588163479</v>
      </c>
      <c r="H135" s="25">
        <f t="shared" si="14"/>
        <v>2664.0848403963359</v>
      </c>
      <c r="I135" s="25">
        <f t="shared" si="15"/>
        <v>2975.7827667227075</v>
      </c>
      <c r="J135" s="25">
        <f t="shared" si="16"/>
        <v>3273.3610433949784</v>
      </c>
      <c r="K135" s="26"/>
      <c r="L135" s="15"/>
      <c r="M135" s="15">
        <f t="shared" si="17"/>
        <v>0.14598103089013753</v>
      </c>
      <c r="N135" s="15">
        <f t="shared" si="18"/>
        <v>0.22156436588163478</v>
      </c>
      <c r="O135" s="15">
        <f t="shared" si="19"/>
        <v>0.26640848403963358</v>
      </c>
      <c r="P135" s="15">
        <f t="shared" si="20"/>
        <v>0.29757827667227077</v>
      </c>
      <c r="Q135" s="15">
        <f t="shared" si="21"/>
        <v>0.32733610433949784</v>
      </c>
      <c r="R135" s="15">
        <f t="shared" si="22"/>
        <v>0</v>
      </c>
    </row>
    <row r="136" spans="2:18">
      <c r="B136" s="34"/>
      <c r="C136" s="35"/>
      <c r="D136" s="65">
        <v>10100</v>
      </c>
      <c r="E136" s="55"/>
      <c r="F136" s="25">
        <f t="shared" si="12"/>
        <v>1470.9517129343751</v>
      </c>
      <c r="G136" s="25">
        <f t="shared" si="13"/>
        <v>2230.689066882348</v>
      </c>
      <c r="H136" s="25">
        <f t="shared" si="14"/>
        <v>2680.017807495336</v>
      </c>
      <c r="I136" s="25">
        <f t="shared" si="15"/>
        <v>2993.5798909722903</v>
      </c>
      <c r="J136" s="25">
        <f t="shared" si="16"/>
        <v>3292.9378800695195</v>
      </c>
      <c r="K136" s="26"/>
      <c r="L136" s="15"/>
      <c r="M136" s="15">
        <f t="shared" si="17"/>
        <v>0.14563878345884901</v>
      </c>
      <c r="N136" s="15">
        <f t="shared" si="18"/>
        <v>0.22086030365171763</v>
      </c>
      <c r="O136" s="15">
        <f t="shared" si="19"/>
        <v>0.26534829777181546</v>
      </c>
      <c r="P136" s="15">
        <f t="shared" si="20"/>
        <v>0.29639404861111784</v>
      </c>
      <c r="Q136" s="15">
        <f t="shared" si="21"/>
        <v>0.32603345347222967</v>
      </c>
      <c r="R136" s="15">
        <f t="shared" si="22"/>
        <v>0</v>
      </c>
    </row>
    <row r="137" spans="2:18">
      <c r="B137" s="34"/>
      <c r="C137" s="35"/>
      <c r="D137" s="65">
        <v>10200</v>
      </c>
      <c r="E137" s="55"/>
      <c r="F137" s="25">
        <f t="shared" si="12"/>
        <v>1482.0931169673752</v>
      </c>
      <c r="G137" s="25">
        <f t="shared" si="13"/>
        <v>2245.7344749483482</v>
      </c>
      <c r="H137" s="25">
        <f t="shared" si="14"/>
        <v>2695.9507745943361</v>
      </c>
      <c r="I137" s="25">
        <f t="shared" si="15"/>
        <v>3011.3770152218735</v>
      </c>
      <c r="J137" s="25">
        <f t="shared" si="16"/>
        <v>3312.5147167440609</v>
      </c>
      <c r="K137" s="26"/>
      <c r="L137" s="15"/>
      <c r="M137" s="15">
        <f t="shared" si="17"/>
        <v>0.14530324676150738</v>
      </c>
      <c r="N137" s="15">
        <f t="shared" si="18"/>
        <v>0.22017004656356354</v>
      </c>
      <c r="O137" s="15">
        <f t="shared" si="19"/>
        <v>0.26430889947003294</v>
      </c>
      <c r="P137" s="15">
        <f t="shared" si="20"/>
        <v>0.29523304070802681</v>
      </c>
      <c r="Q137" s="15">
        <f t="shared" si="21"/>
        <v>0.32475634477882953</v>
      </c>
      <c r="R137" s="15">
        <f t="shared" si="22"/>
        <v>0</v>
      </c>
    </row>
    <row r="138" spans="2:18">
      <c r="B138" s="34"/>
      <c r="C138" s="35"/>
      <c r="D138" s="65">
        <v>10300</v>
      </c>
      <c r="E138" s="55"/>
      <c r="F138" s="25">
        <f t="shared" si="12"/>
        <v>1493.2345210003753</v>
      </c>
      <c r="G138" s="25">
        <f t="shared" si="13"/>
        <v>2260.7798830143483</v>
      </c>
      <c r="H138" s="25">
        <f t="shared" si="14"/>
        <v>2711.8837416933357</v>
      </c>
      <c r="I138" s="25">
        <f t="shared" si="15"/>
        <v>3029.1741394714568</v>
      </c>
      <c r="J138" s="25">
        <f t="shared" si="16"/>
        <v>3332.091553418602</v>
      </c>
      <c r="K138" s="26"/>
      <c r="L138" s="15"/>
      <c r="M138" s="15">
        <f t="shared" si="17"/>
        <v>0.14497422533984225</v>
      </c>
      <c r="N138" s="15">
        <f t="shared" si="18"/>
        <v>0.21949319252566488</v>
      </c>
      <c r="O138" s="15">
        <f t="shared" si="19"/>
        <v>0.26328968365954714</v>
      </c>
      <c r="P138" s="15">
        <f t="shared" si="20"/>
        <v>0.29409457664771427</v>
      </c>
      <c r="Q138" s="15">
        <f t="shared" si="21"/>
        <v>0.32350403431248564</v>
      </c>
      <c r="R138" s="15">
        <f t="shared" si="22"/>
        <v>0</v>
      </c>
    </row>
    <row r="139" spans="2:18">
      <c r="B139" s="34"/>
      <c r="C139" s="35"/>
      <c r="D139" s="65">
        <v>10400</v>
      </c>
      <c r="E139" s="55"/>
      <c r="F139" s="25">
        <f t="shared" si="12"/>
        <v>1504.3759250333751</v>
      </c>
      <c r="G139" s="25">
        <f t="shared" si="13"/>
        <v>2275.8252910803485</v>
      </c>
      <c r="H139" s="25">
        <f t="shared" si="14"/>
        <v>2727.8167087923357</v>
      </c>
      <c r="I139" s="25">
        <f t="shared" si="15"/>
        <v>3046.9712637210396</v>
      </c>
      <c r="J139" s="25">
        <f t="shared" si="16"/>
        <v>3351.6683900931434</v>
      </c>
      <c r="K139" s="26"/>
      <c r="L139" s="15"/>
      <c r="M139" s="15">
        <f t="shared" si="17"/>
        <v>0.14465153125320915</v>
      </c>
      <c r="N139" s="15">
        <f t="shared" si="18"/>
        <v>0.21882935491157196</v>
      </c>
      <c r="O139" s="15">
        <f t="shared" si="19"/>
        <v>0.26229006815310918</v>
      </c>
      <c r="P139" s="15">
        <f t="shared" si="20"/>
        <v>0.29297800612702302</v>
      </c>
      <c r="Q139" s="15">
        <f t="shared" si="21"/>
        <v>0.32227580673972533</v>
      </c>
      <c r="R139" s="15">
        <f t="shared" si="22"/>
        <v>0</v>
      </c>
    </row>
    <row r="140" spans="2:18">
      <c r="B140" s="34"/>
      <c r="C140" s="35"/>
      <c r="D140" s="65">
        <v>10500</v>
      </c>
      <c r="E140" s="55"/>
      <c r="F140" s="25">
        <f t="shared" si="12"/>
        <v>1515.5173290663752</v>
      </c>
      <c r="G140" s="25">
        <f t="shared" si="13"/>
        <v>2290.8706991463482</v>
      </c>
      <c r="H140" s="25">
        <f t="shared" si="14"/>
        <v>2743.7496758913358</v>
      </c>
      <c r="I140" s="25">
        <f t="shared" si="15"/>
        <v>3064.7683879706228</v>
      </c>
      <c r="J140" s="25">
        <f t="shared" si="16"/>
        <v>3371.2452267676845</v>
      </c>
      <c r="K140" s="26"/>
      <c r="L140" s="15"/>
      <c r="M140" s="15">
        <f t="shared" si="17"/>
        <v>0.14433498372060716</v>
      </c>
      <c r="N140" s="15">
        <f t="shared" si="18"/>
        <v>0.21817816182346172</v>
      </c>
      <c r="O140" s="15">
        <f t="shared" si="19"/>
        <v>0.26130949294203198</v>
      </c>
      <c r="P140" s="15">
        <f t="shared" si="20"/>
        <v>0.29188270361624979</v>
      </c>
      <c r="Q140" s="15">
        <f t="shared" si="21"/>
        <v>0.32107097397787471</v>
      </c>
      <c r="R140" s="15">
        <f t="shared" si="22"/>
        <v>0</v>
      </c>
    </row>
    <row r="141" spans="2:18">
      <c r="B141" s="34"/>
      <c r="C141" s="35"/>
      <c r="D141" s="65">
        <v>10600</v>
      </c>
      <c r="E141" s="55"/>
      <c r="F141" s="25">
        <f t="shared" si="12"/>
        <v>1526.6587330993752</v>
      </c>
      <c r="G141" s="25">
        <f t="shared" si="13"/>
        <v>2305.9161072123484</v>
      </c>
      <c r="H141" s="25">
        <f t="shared" si="14"/>
        <v>2759.6826429903358</v>
      </c>
      <c r="I141" s="25">
        <f t="shared" si="15"/>
        <v>3082.5655122202056</v>
      </c>
      <c r="J141" s="25">
        <f t="shared" si="16"/>
        <v>3390.822063442226</v>
      </c>
      <c r="K141" s="26"/>
      <c r="L141" s="15"/>
      <c r="M141" s="15">
        <f t="shared" si="17"/>
        <v>0.14402440878295994</v>
      </c>
      <c r="N141" s="15">
        <f t="shared" si="18"/>
        <v>0.21753925539739136</v>
      </c>
      <c r="O141" s="15">
        <f t="shared" si="19"/>
        <v>0.26034741915003168</v>
      </c>
      <c r="P141" s="15">
        <f t="shared" si="20"/>
        <v>0.29080806719058544</v>
      </c>
      <c r="Q141" s="15">
        <f t="shared" si="21"/>
        <v>0.31988887390964393</v>
      </c>
      <c r="R141" s="15">
        <f t="shared" si="22"/>
        <v>0</v>
      </c>
    </row>
    <row r="142" spans="2:18">
      <c r="B142" s="34"/>
      <c r="C142" s="35"/>
      <c r="D142" s="65">
        <v>10700</v>
      </c>
      <c r="E142" s="55"/>
      <c r="F142" s="25">
        <f t="shared" si="12"/>
        <v>1537.8001371323751</v>
      </c>
      <c r="G142" s="25">
        <f t="shared" si="13"/>
        <v>2320.9615152783485</v>
      </c>
      <c r="H142" s="25">
        <f t="shared" si="14"/>
        <v>2775.6156100893359</v>
      </c>
      <c r="I142" s="25">
        <f t="shared" si="15"/>
        <v>3100.3626364697889</v>
      </c>
      <c r="J142" s="25">
        <f t="shared" si="16"/>
        <v>3410.3989001167674</v>
      </c>
      <c r="K142" s="26"/>
      <c r="L142" s="15"/>
      <c r="M142" s="15">
        <f t="shared" si="17"/>
        <v>0.14371963898433412</v>
      </c>
      <c r="N142" s="15">
        <f t="shared" si="18"/>
        <v>0.21691229114750921</v>
      </c>
      <c r="O142" s="15">
        <f t="shared" si="19"/>
        <v>0.25940332804573235</v>
      </c>
      <c r="P142" s="15">
        <f t="shared" si="20"/>
        <v>0.28975351742708305</v>
      </c>
      <c r="Q142" s="15">
        <f t="shared" si="21"/>
        <v>0.31872886916979137</v>
      </c>
      <c r="R142" s="15">
        <f t="shared" si="22"/>
        <v>0</v>
      </c>
    </row>
    <row r="143" spans="2:18">
      <c r="B143" s="34"/>
      <c r="C143" s="35"/>
      <c r="D143" s="65">
        <v>10800</v>
      </c>
      <c r="E143" s="55"/>
      <c r="F143" s="25">
        <f t="shared" si="12"/>
        <v>1548.6028545801144</v>
      </c>
      <c r="G143" s="25">
        <f t="shared" si="13"/>
        <v>2335.598890104201</v>
      </c>
      <c r="H143" s="25">
        <f t="shared" si="14"/>
        <v>2791.1798004846146</v>
      </c>
      <c r="I143" s="25">
        <f t="shared" si="15"/>
        <v>3117.747837141314</v>
      </c>
      <c r="J143" s="25">
        <f t="shared" si="16"/>
        <v>3429.5226208554454</v>
      </c>
      <c r="K143" s="26"/>
      <c r="L143" s="15"/>
      <c r="M143" s="15">
        <f t="shared" si="17"/>
        <v>0.14338915320186243</v>
      </c>
      <c r="N143" s="15">
        <f t="shared" si="18"/>
        <v>0.21625915649112973</v>
      </c>
      <c r="O143" s="15">
        <f t="shared" si="19"/>
        <v>0.25844257411894578</v>
      </c>
      <c r="P143" s="15">
        <f t="shared" si="20"/>
        <v>0.28868035529086239</v>
      </c>
      <c r="Q143" s="15">
        <f t="shared" si="21"/>
        <v>0.31754839081994868</v>
      </c>
      <c r="R143" s="15">
        <f t="shared" si="22"/>
        <v>0</v>
      </c>
    </row>
    <row r="144" spans="2:18">
      <c r="B144" s="34"/>
      <c r="C144" s="35"/>
      <c r="D144" s="65">
        <v>10900</v>
      </c>
      <c r="E144" s="55"/>
      <c r="F144" s="25">
        <f t="shared" si="12"/>
        <v>1553.2845411566843</v>
      </c>
      <c r="G144" s="25">
        <f t="shared" si="13"/>
        <v>2342.8619425680404</v>
      </c>
      <c r="H144" s="25">
        <f t="shared" si="14"/>
        <v>2800.0791458984809</v>
      </c>
      <c r="I144" s="25">
        <f t="shared" si="15"/>
        <v>3127.6884059686022</v>
      </c>
      <c r="J144" s="25">
        <f t="shared" si="16"/>
        <v>3440.4572465654633</v>
      </c>
      <c r="K144" s="26"/>
      <c r="L144" s="15"/>
      <c r="M144" s="15">
        <f t="shared" si="17"/>
        <v>0.14250316891345727</v>
      </c>
      <c r="N144" s="15">
        <f t="shared" si="18"/>
        <v>0.21494146262092115</v>
      </c>
      <c r="O144" s="15">
        <f t="shared" si="19"/>
        <v>0.2568879950365579</v>
      </c>
      <c r="P144" s="15">
        <f t="shared" si="20"/>
        <v>0.28694389045583507</v>
      </c>
      <c r="Q144" s="15">
        <f t="shared" si="21"/>
        <v>0.31563827950141865</v>
      </c>
      <c r="R144" s="15">
        <f t="shared" si="22"/>
        <v>0</v>
      </c>
    </row>
    <row r="145" spans="2:18">
      <c r="B145" s="34"/>
      <c r="C145" s="35"/>
      <c r="D145" s="65">
        <v>11000</v>
      </c>
      <c r="E145" s="55"/>
      <c r="F145" s="25">
        <f t="shared" si="12"/>
        <v>1557.9662277332543</v>
      </c>
      <c r="G145" s="25">
        <f t="shared" si="13"/>
        <v>2350.1249950318802</v>
      </c>
      <c r="H145" s="25">
        <f t="shared" si="14"/>
        <v>2808.9784913123467</v>
      </c>
      <c r="I145" s="25">
        <f t="shared" si="15"/>
        <v>3137.6289747958908</v>
      </c>
      <c r="J145" s="25">
        <f t="shared" si="16"/>
        <v>3451.3918722754806</v>
      </c>
      <c r="K145" s="26"/>
      <c r="L145" s="15"/>
      <c r="M145" s="15">
        <f t="shared" si="17"/>
        <v>0.14163329343029585</v>
      </c>
      <c r="N145" s="15">
        <f t="shared" si="18"/>
        <v>0.21364772682108002</v>
      </c>
      <c r="O145" s="15">
        <f t="shared" si="19"/>
        <v>0.25536168102839518</v>
      </c>
      <c r="P145" s="15">
        <f t="shared" si="20"/>
        <v>0.28523899770871736</v>
      </c>
      <c r="Q145" s="15">
        <f t="shared" si="21"/>
        <v>0.31376289747958913</v>
      </c>
      <c r="R145" s="15">
        <f t="shared" si="22"/>
        <v>0</v>
      </c>
    </row>
    <row r="146" spans="2:18">
      <c r="B146" s="34"/>
      <c r="C146" s="35"/>
      <c r="D146" s="65">
        <v>11100</v>
      </c>
      <c r="E146" s="55"/>
      <c r="F146" s="25">
        <f t="shared" si="12"/>
        <v>1562.6479143098243</v>
      </c>
      <c r="G146" s="25">
        <f t="shared" si="13"/>
        <v>2357.3880474957195</v>
      </c>
      <c r="H146" s="25">
        <f t="shared" si="14"/>
        <v>2817.877836726213</v>
      </c>
      <c r="I146" s="25">
        <f t="shared" si="15"/>
        <v>3147.5695436231795</v>
      </c>
      <c r="J146" s="25">
        <f t="shared" si="16"/>
        <v>3462.326497985498</v>
      </c>
      <c r="K146" s="26"/>
      <c r="L146" s="15"/>
      <c r="M146" s="15">
        <f t="shared" si="17"/>
        <v>0.14077909137926345</v>
      </c>
      <c r="N146" s="15">
        <f t="shared" si="18"/>
        <v>0.21237730157619095</v>
      </c>
      <c r="O146" s="15">
        <f t="shared" si="19"/>
        <v>0.25386286817353271</v>
      </c>
      <c r="P146" s="15">
        <f t="shared" si="20"/>
        <v>0.28356482374983599</v>
      </c>
      <c r="Q146" s="15">
        <f t="shared" si="21"/>
        <v>0.31192130612481966</v>
      </c>
      <c r="R146" s="15">
        <f t="shared" si="22"/>
        <v>0</v>
      </c>
    </row>
    <row r="147" spans="2:18">
      <c r="B147" s="34"/>
      <c r="C147" s="35"/>
      <c r="D147" s="65">
        <v>11200</v>
      </c>
      <c r="E147" s="55"/>
      <c r="F147" s="25">
        <f t="shared" si="12"/>
        <v>1567.3296008863942</v>
      </c>
      <c r="G147" s="25">
        <f t="shared" si="13"/>
        <v>2364.6510999595589</v>
      </c>
      <c r="H147" s="25">
        <f t="shared" si="14"/>
        <v>2826.7771821400793</v>
      </c>
      <c r="I147" s="25">
        <f t="shared" si="15"/>
        <v>3157.5101124504681</v>
      </c>
      <c r="J147" s="25">
        <f t="shared" si="16"/>
        <v>3473.2611236955154</v>
      </c>
      <c r="K147" s="26"/>
      <c r="L147" s="15"/>
      <c r="M147" s="15">
        <f t="shared" si="17"/>
        <v>0.13994014293628521</v>
      </c>
      <c r="N147" s="15">
        <f t="shared" si="18"/>
        <v>0.2111295624963892</v>
      </c>
      <c r="O147" s="15">
        <f t="shared" si="19"/>
        <v>0.25239081983393563</v>
      </c>
      <c r="P147" s="15">
        <f t="shared" si="20"/>
        <v>0.28192054575450609</v>
      </c>
      <c r="Q147" s="15">
        <f t="shared" si="21"/>
        <v>0.31011260032995674</v>
      </c>
      <c r="R147" s="15">
        <f t="shared" si="22"/>
        <v>0</v>
      </c>
    </row>
    <row r="148" spans="2:18">
      <c r="B148" s="34"/>
      <c r="C148" s="35"/>
      <c r="D148" s="65">
        <v>11300</v>
      </c>
      <c r="E148" s="55"/>
      <c r="F148" s="25">
        <f t="shared" si="12"/>
        <v>1572.0112874629642</v>
      </c>
      <c r="G148" s="25">
        <f t="shared" si="13"/>
        <v>2371.9141524233983</v>
      </c>
      <c r="H148" s="25">
        <f t="shared" si="14"/>
        <v>2835.6765275539456</v>
      </c>
      <c r="I148" s="25">
        <f t="shared" si="15"/>
        <v>3167.4506812777568</v>
      </c>
      <c r="J148" s="25">
        <f t="shared" si="16"/>
        <v>3484.1957494055328</v>
      </c>
      <c r="K148" s="26"/>
      <c r="L148" s="15"/>
      <c r="M148" s="15">
        <f t="shared" si="17"/>
        <v>0.13911604313831541</v>
      </c>
      <c r="N148" s="15">
        <f t="shared" si="18"/>
        <v>0.20990390729410605</v>
      </c>
      <c r="O148" s="15">
        <f t="shared" si="19"/>
        <v>0.25094482544725183</v>
      </c>
      <c r="P148" s="15">
        <f t="shared" si="20"/>
        <v>0.28030537002458022</v>
      </c>
      <c r="Q148" s="15">
        <f t="shared" si="21"/>
        <v>0.30833590702703828</v>
      </c>
      <c r="R148" s="15">
        <f t="shared" si="22"/>
        <v>0</v>
      </c>
    </row>
    <row r="149" spans="2:18">
      <c r="B149" s="34"/>
      <c r="C149" s="35"/>
      <c r="D149" s="65">
        <v>11400</v>
      </c>
      <c r="E149" s="55"/>
      <c r="F149" s="25">
        <f t="shared" si="12"/>
        <v>1576.6929740395342</v>
      </c>
      <c r="G149" s="25">
        <f t="shared" si="13"/>
        <v>2379.1772048872381</v>
      </c>
      <c r="H149" s="25">
        <f t="shared" si="14"/>
        <v>2844.5758729678118</v>
      </c>
      <c r="I149" s="25">
        <f t="shared" si="15"/>
        <v>3177.3912501050454</v>
      </c>
      <c r="J149" s="25">
        <f t="shared" si="16"/>
        <v>3495.1303751155506</v>
      </c>
      <c r="K149" s="26"/>
      <c r="L149" s="15"/>
      <c r="M149" s="15">
        <f t="shared" si="17"/>
        <v>0.13830640123153809</v>
      </c>
      <c r="N149" s="15">
        <f t="shared" si="18"/>
        <v>0.20869975481467001</v>
      </c>
      <c r="O149" s="15">
        <f t="shared" si="19"/>
        <v>0.24952419938314138</v>
      </c>
      <c r="P149" s="15">
        <f t="shared" si="20"/>
        <v>0.27871853071096891</v>
      </c>
      <c r="Q149" s="15">
        <f t="shared" si="21"/>
        <v>0.30659038378206582</v>
      </c>
      <c r="R149" s="15">
        <f t="shared" si="22"/>
        <v>0</v>
      </c>
    </row>
    <row r="150" spans="2:18">
      <c r="B150" s="34"/>
      <c r="C150" s="35"/>
      <c r="D150" s="65">
        <v>11500</v>
      </c>
      <c r="E150" s="55"/>
      <c r="F150" s="25">
        <f t="shared" si="12"/>
        <v>1581.3746606161039</v>
      </c>
      <c r="G150" s="25">
        <f t="shared" si="13"/>
        <v>2386.4402573510774</v>
      </c>
      <c r="H150" s="25">
        <f t="shared" si="14"/>
        <v>2853.4752183816781</v>
      </c>
      <c r="I150" s="25">
        <f t="shared" si="15"/>
        <v>3187.3318189323336</v>
      </c>
      <c r="J150" s="25">
        <f t="shared" si="16"/>
        <v>3506.0650008255679</v>
      </c>
      <c r="K150" s="26"/>
      <c r="L150" s="15"/>
      <c r="M150" s="15">
        <f t="shared" si="17"/>
        <v>0.13751084005357425</v>
      </c>
      <c r="N150" s="15">
        <f t="shared" si="18"/>
        <v>0.20751654411748499</v>
      </c>
      <c r="O150" s="15">
        <f t="shared" si="19"/>
        <v>0.24812827985927635</v>
      </c>
      <c r="P150" s="15">
        <f t="shared" si="20"/>
        <v>0.27715928860281164</v>
      </c>
      <c r="Q150" s="15">
        <f t="shared" si="21"/>
        <v>0.30487521746309287</v>
      </c>
      <c r="R150" s="15">
        <f t="shared" si="22"/>
        <v>0</v>
      </c>
    </row>
    <row r="151" spans="2:18">
      <c r="B151" s="34"/>
      <c r="C151" s="35"/>
      <c r="D151" s="65">
        <v>11600</v>
      </c>
      <c r="E151" s="55"/>
      <c r="F151" s="25">
        <f t="shared" si="12"/>
        <v>1586.0563471926739</v>
      </c>
      <c r="G151" s="25">
        <f t="shared" si="13"/>
        <v>2393.7033098149168</v>
      </c>
      <c r="H151" s="25">
        <f t="shared" si="14"/>
        <v>2862.3745637955444</v>
      </c>
      <c r="I151" s="25">
        <f t="shared" si="15"/>
        <v>3197.2723877596222</v>
      </c>
      <c r="J151" s="25">
        <f t="shared" si="16"/>
        <v>3516.9996265355853</v>
      </c>
      <c r="K151" s="26"/>
      <c r="L151" s="15"/>
      <c r="M151" s="15">
        <f t="shared" si="17"/>
        <v>0.1367289954476443</v>
      </c>
      <c r="N151" s="15">
        <f t="shared" si="18"/>
        <v>0.20635373360473422</v>
      </c>
      <c r="O151" s="15">
        <f t="shared" si="19"/>
        <v>0.24675642791340899</v>
      </c>
      <c r="P151" s="15">
        <f t="shared" si="20"/>
        <v>0.27562692997927779</v>
      </c>
      <c r="Q151" s="15">
        <f t="shared" si="21"/>
        <v>0.30318962297720564</v>
      </c>
      <c r="R151" s="15">
        <f t="shared" si="22"/>
        <v>0</v>
      </c>
    </row>
    <row r="152" spans="2:18">
      <c r="B152" s="34"/>
      <c r="C152" s="35"/>
      <c r="D152" s="65">
        <v>11700</v>
      </c>
      <c r="E152" s="55"/>
      <c r="F152" s="25">
        <f t="shared" si="12"/>
        <v>1590.7380337692439</v>
      </c>
      <c r="G152" s="25">
        <f t="shared" si="13"/>
        <v>2400.9663622787562</v>
      </c>
      <c r="H152" s="25">
        <f t="shared" si="14"/>
        <v>2871.2739092094107</v>
      </c>
      <c r="I152" s="25">
        <f t="shared" si="15"/>
        <v>3207.2129565869109</v>
      </c>
      <c r="J152" s="25">
        <f t="shared" si="16"/>
        <v>3527.9342522456027</v>
      </c>
      <c r="K152" s="26"/>
      <c r="L152" s="15"/>
      <c r="M152" s="15">
        <f t="shared" si="17"/>
        <v>0.13596051570677298</v>
      </c>
      <c r="N152" s="15">
        <f t="shared" si="18"/>
        <v>0.20521080019476548</v>
      </c>
      <c r="O152" s="15">
        <f t="shared" si="19"/>
        <v>0.24540802642815476</v>
      </c>
      <c r="P152" s="15">
        <f t="shared" si="20"/>
        <v>0.27412076552024878</v>
      </c>
      <c r="Q152" s="15">
        <f t="shared" si="21"/>
        <v>0.30153284207227371</v>
      </c>
      <c r="R152" s="15">
        <f t="shared" si="22"/>
        <v>0</v>
      </c>
    </row>
    <row r="153" spans="2:18">
      <c r="B153" s="34"/>
      <c r="C153" s="35"/>
      <c r="D153" s="65">
        <v>11800</v>
      </c>
      <c r="E153" s="55"/>
      <c r="F153" s="25">
        <f t="shared" si="12"/>
        <v>1595.4197203458139</v>
      </c>
      <c r="G153" s="25">
        <f t="shared" si="13"/>
        <v>2408.229414742596</v>
      </c>
      <c r="H153" s="25">
        <f t="shared" si="14"/>
        <v>2880.173254623277</v>
      </c>
      <c r="I153" s="25">
        <f t="shared" si="15"/>
        <v>3217.1535254141995</v>
      </c>
      <c r="J153" s="25">
        <f t="shared" si="16"/>
        <v>3538.8688779556205</v>
      </c>
      <c r="K153" s="26"/>
      <c r="L153" s="15"/>
      <c r="M153" s="15">
        <f t="shared" si="17"/>
        <v>0.1352050610462554</v>
      </c>
      <c r="N153" s="15">
        <f t="shared" si="18"/>
        <v>0.20408723853750813</v>
      </c>
      <c r="O153" s="15">
        <f t="shared" si="19"/>
        <v>0.24408247920536247</v>
      </c>
      <c r="P153" s="15">
        <f t="shared" si="20"/>
        <v>0.27264012927238979</v>
      </c>
      <c r="Q153" s="15">
        <f t="shared" si="21"/>
        <v>0.29990414219962885</v>
      </c>
      <c r="R153" s="15">
        <f t="shared" si="22"/>
        <v>0</v>
      </c>
    </row>
    <row r="154" spans="2:18">
      <c r="B154" s="34"/>
      <c r="C154" s="35"/>
      <c r="D154" s="65">
        <v>11900</v>
      </c>
      <c r="E154" s="55"/>
      <c r="F154" s="25">
        <f t="shared" si="12"/>
        <v>1600.1014069223838</v>
      </c>
      <c r="G154" s="25">
        <f t="shared" si="13"/>
        <v>2415.4924672064353</v>
      </c>
      <c r="H154" s="25">
        <f t="shared" si="14"/>
        <v>2889.0726000371433</v>
      </c>
      <c r="I154" s="25">
        <f t="shared" si="15"/>
        <v>3227.0940942414882</v>
      </c>
      <c r="J154" s="25">
        <f t="shared" si="16"/>
        <v>3549.8035036656379</v>
      </c>
      <c r="K154" s="26"/>
      <c r="L154" s="15"/>
      <c r="M154" s="15">
        <f t="shared" si="17"/>
        <v>0.13446230310272134</v>
      </c>
      <c r="N154" s="15">
        <f t="shared" si="18"/>
        <v>0.20298256026944836</v>
      </c>
      <c r="O154" s="15">
        <f t="shared" si="19"/>
        <v>0.24277921008715489</v>
      </c>
      <c r="P154" s="15">
        <f t="shared" si="20"/>
        <v>0.27118437766735193</v>
      </c>
      <c r="Q154" s="15">
        <f t="shared" si="21"/>
        <v>0.29830281543408721</v>
      </c>
      <c r="R154" s="15">
        <f t="shared" si="22"/>
        <v>0</v>
      </c>
    </row>
    <row r="155" spans="2:18">
      <c r="B155" s="34"/>
      <c r="C155" s="35"/>
      <c r="D155" s="65">
        <v>12000</v>
      </c>
      <c r="E155" s="55"/>
      <c r="F155" s="25">
        <f t="shared" si="12"/>
        <v>1604.7830934989538</v>
      </c>
      <c r="G155" s="25">
        <f t="shared" si="13"/>
        <v>2422.7555196702747</v>
      </c>
      <c r="H155" s="25">
        <f t="shared" si="14"/>
        <v>2897.9719454510096</v>
      </c>
      <c r="I155" s="25">
        <f t="shared" si="15"/>
        <v>3237.0346630687768</v>
      </c>
      <c r="J155" s="25">
        <f t="shared" si="16"/>
        <v>3560.7381293756553</v>
      </c>
      <c r="K155" s="26"/>
      <c r="L155" s="15"/>
      <c r="M155" s="15">
        <f t="shared" si="17"/>
        <v>0.13373192445824614</v>
      </c>
      <c r="N155" s="15">
        <f t="shared" si="18"/>
        <v>0.20189629330585623</v>
      </c>
      <c r="O155" s="15">
        <f t="shared" si="19"/>
        <v>0.24149766212091747</v>
      </c>
      <c r="P155" s="15">
        <f t="shared" si="20"/>
        <v>0.26975288858906471</v>
      </c>
      <c r="Q155" s="15">
        <f t="shared" si="21"/>
        <v>0.29672817744797125</v>
      </c>
      <c r="R155" s="15">
        <f t="shared" si="22"/>
        <v>0</v>
      </c>
    </row>
    <row r="156" spans="2:18">
      <c r="B156" s="34"/>
      <c r="C156" s="35"/>
      <c r="D156" s="65">
        <v>12100</v>
      </c>
      <c r="E156" s="55"/>
      <c r="F156" s="25">
        <f t="shared" si="12"/>
        <v>1609.7300296041421</v>
      </c>
      <c r="G156" s="25">
        <f t="shared" si="13"/>
        <v>2430.3826330872398</v>
      </c>
      <c r="H156" s="25">
        <f t="shared" si="14"/>
        <v>2907.262621130918</v>
      </c>
      <c r="I156" s="25">
        <f t="shared" si="15"/>
        <v>3247.4123478032357</v>
      </c>
      <c r="J156" s="25">
        <f t="shared" si="16"/>
        <v>3572.153582583559</v>
      </c>
      <c r="K156" s="26"/>
      <c r="L156" s="15"/>
      <c r="M156" s="15">
        <f t="shared" si="17"/>
        <v>0.13303553963670597</v>
      </c>
      <c r="N156" s="15">
        <f t="shared" si="18"/>
        <v>0.20085806885018512</v>
      </c>
      <c r="O156" s="15">
        <f t="shared" si="19"/>
        <v>0.24026963810999322</v>
      </c>
      <c r="P156" s="15">
        <f t="shared" si="20"/>
        <v>0.26838118576886244</v>
      </c>
      <c r="Q156" s="15">
        <f t="shared" si="21"/>
        <v>0.29521930434574867</v>
      </c>
      <c r="R156" s="15">
        <f t="shared" si="22"/>
        <v>0</v>
      </c>
    </row>
    <row r="157" spans="2:18">
      <c r="B157" s="34"/>
      <c r="C157" s="35"/>
      <c r="D157" s="65">
        <v>12200</v>
      </c>
      <c r="E157" s="55"/>
      <c r="F157" s="25">
        <f t="shared" si="12"/>
        <v>1617.0985430962185</v>
      </c>
      <c r="G157" s="25">
        <f t="shared" si="13"/>
        <v>2441.3334160169507</v>
      </c>
      <c r="H157" s="25">
        <f t="shared" si="14"/>
        <v>2920.1259196463543</v>
      </c>
      <c r="I157" s="25">
        <f t="shared" si="15"/>
        <v>3261.7806522449773</v>
      </c>
      <c r="J157" s="25">
        <f t="shared" si="16"/>
        <v>3587.9587174694748</v>
      </c>
      <c r="K157" s="26"/>
      <c r="L157" s="15"/>
      <c r="M157" s="15">
        <f t="shared" si="17"/>
        <v>0.13254906090952612</v>
      </c>
      <c r="N157" s="15">
        <f t="shared" si="18"/>
        <v>0.20010929639483202</v>
      </c>
      <c r="O157" s="15">
        <f t="shared" si="19"/>
        <v>0.23935458357757003</v>
      </c>
      <c r="P157" s="15">
        <f t="shared" si="20"/>
        <v>0.26735906985614566</v>
      </c>
      <c r="Q157" s="15">
        <f t="shared" si="21"/>
        <v>0.29409497684176023</v>
      </c>
      <c r="R157" s="15">
        <f t="shared" si="22"/>
        <v>0</v>
      </c>
    </row>
    <row r="158" spans="2:18">
      <c r="B158" s="34"/>
      <c r="C158" s="35"/>
      <c r="D158" s="65">
        <v>12300</v>
      </c>
      <c r="E158" s="55"/>
      <c r="F158" s="25">
        <f t="shared" si="12"/>
        <v>1624.467056588295</v>
      </c>
      <c r="G158" s="25">
        <f t="shared" si="13"/>
        <v>2452.2841989466615</v>
      </c>
      <c r="H158" s="25">
        <f t="shared" si="14"/>
        <v>2932.9892181617902</v>
      </c>
      <c r="I158" s="25">
        <f t="shared" si="15"/>
        <v>3276.1489566867194</v>
      </c>
      <c r="J158" s="25">
        <f t="shared" si="16"/>
        <v>3603.763852355391</v>
      </c>
      <c r="K158" s="26"/>
      <c r="L158" s="15"/>
      <c r="M158" s="15">
        <f t="shared" si="17"/>
        <v>0.13207049240555244</v>
      </c>
      <c r="N158" s="15">
        <f t="shared" si="18"/>
        <v>0.19937269910135461</v>
      </c>
      <c r="O158" s="15">
        <f t="shared" si="19"/>
        <v>0.23845440798063336</v>
      </c>
      <c r="P158" s="15">
        <f t="shared" si="20"/>
        <v>0.26635357371436741</v>
      </c>
      <c r="Q158" s="15">
        <f t="shared" si="21"/>
        <v>0.29298893108580415</v>
      </c>
      <c r="R158" s="15">
        <f t="shared" si="22"/>
        <v>0</v>
      </c>
    </row>
    <row r="159" spans="2:18">
      <c r="B159" s="34"/>
      <c r="C159" s="35"/>
      <c r="D159" s="65">
        <v>12400</v>
      </c>
      <c r="E159" s="55"/>
      <c r="F159" s="25">
        <f t="shared" si="12"/>
        <v>1631.8355700803716</v>
      </c>
      <c r="G159" s="25">
        <f t="shared" si="13"/>
        <v>2463.2349818763723</v>
      </c>
      <c r="H159" s="25">
        <f t="shared" si="14"/>
        <v>2945.852516677226</v>
      </c>
      <c r="I159" s="25">
        <f t="shared" si="15"/>
        <v>3290.5172611284611</v>
      </c>
      <c r="J159" s="25">
        <f t="shared" si="16"/>
        <v>3619.5689872413072</v>
      </c>
      <c r="K159" s="26"/>
      <c r="L159" s="15"/>
      <c r="M159" s="15">
        <f t="shared" si="17"/>
        <v>0.13159964274841707</v>
      </c>
      <c r="N159" s="15">
        <f t="shared" si="18"/>
        <v>0.19864798240938486</v>
      </c>
      <c r="O159" s="15">
        <f t="shared" si="19"/>
        <v>0.23756875134493757</v>
      </c>
      <c r="P159" s="15">
        <f t="shared" si="20"/>
        <v>0.26536429525229527</v>
      </c>
      <c r="Q159" s="15">
        <f t="shared" si="21"/>
        <v>0.29190072477752477</v>
      </c>
      <c r="R159" s="15">
        <f t="shared" si="22"/>
        <v>0</v>
      </c>
    </row>
    <row r="160" spans="2:18">
      <c r="B160" s="34"/>
      <c r="C160" s="35"/>
      <c r="D160" s="65">
        <v>12500</v>
      </c>
      <c r="E160" s="55"/>
      <c r="F160" s="25">
        <f t="shared" si="12"/>
        <v>1639.2040835724479</v>
      </c>
      <c r="G160" s="25">
        <f t="shared" si="13"/>
        <v>2474.1857648060836</v>
      </c>
      <c r="H160" s="25">
        <f t="shared" si="14"/>
        <v>2958.7158151926619</v>
      </c>
      <c r="I160" s="25">
        <f t="shared" si="15"/>
        <v>3304.8855655702032</v>
      </c>
      <c r="J160" s="25">
        <f t="shared" si="16"/>
        <v>3635.374122127223</v>
      </c>
      <c r="K160" s="26"/>
      <c r="L160" s="15"/>
      <c r="M160" s="15">
        <f t="shared" si="17"/>
        <v>0.13113632668579583</v>
      </c>
      <c r="N160" s="15">
        <f t="shared" si="18"/>
        <v>0.19793486118448669</v>
      </c>
      <c r="O160" s="15">
        <f t="shared" si="19"/>
        <v>0.23669726521541296</v>
      </c>
      <c r="P160" s="15">
        <f t="shared" si="20"/>
        <v>0.26439084524561624</v>
      </c>
      <c r="Q160" s="15">
        <f t="shared" si="21"/>
        <v>0.29082992977017785</v>
      </c>
      <c r="R160" s="15">
        <f t="shared" si="22"/>
        <v>0</v>
      </c>
    </row>
    <row r="161" spans="2:18">
      <c r="B161" s="34"/>
      <c r="C161" s="35"/>
      <c r="D161" s="65">
        <v>12600</v>
      </c>
      <c r="E161" s="55"/>
      <c r="F161" s="25">
        <f t="shared" si="12"/>
        <v>1646.5725970645244</v>
      </c>
      <c r="G161" s="25">
        <f t="shared" si="13"/>
        <v>2485.1365477357945</v>
      </c>
      <c r="H161" s="25">
        <f t="shared" si="14"/>
        <v>2971.5791137080978</v>
      </c>
      <c r="I161" s="25">
        <f t="shared" si="15"/>
        <v>3319.2538700119449</v>
      </c>
      <c r="J161" s="25">
        <f t="shared" si="16"/>
        <v>3651.1792570131392</v>
      </c>
      <c r="K161" s="26"/>
      <c r="L161" s="15"/>
      <c r="M161" s="15">
        <f t="shared" si="17"/>
        <v>0.13068036484639084</v>
      </c>
      <c r="N161" s="15">
        <f t="shared" si="18"/>
        <v>0.19723305934411067</v>
      </c>
      <c r="O161" s="15">
        <f t="shared" si="19"/>
        <v>0.23583961219905539</v>
      </c>
      <c r="P161" s="15">
        <f t="shared" si="20"/>
        <v>0.26343284682634482</v>
      </c>
      <c r="Q161" s="15">
        <f t="shared" si="21"/>
        <v>0.2897761315089793</v>
      </c>
      <c r="R161" s="15">
        <f t="shared" si="22"/>
        <v>0</v>
      </c>
    </row>
    <row r="162" spans="2:18">
      <c r="B162" s="34"/>
      <c r="C162" s="35"/>
      <c r="D162" s="65">
        <v>12700</v>
      </c>
      <c r="E162" s="55"/>
      <c r="F162" s="25">
        <f t="shared" si="12"/>
        <v>1653.941110556601</v>
      </c>
      <c r="G162" s="25">
        <f t="shared" si="13"/>
        <v>2496.0873306655053</v>
      </c>
      <c r="H162" s="25">
        <f t="shared" si="14"/>
        <v>2984.4424122235337</v>
      </c>
      <c r="I162" s="25">
        <f t="shared" si="15"/>
        <v>3333.622174453687</v>
      </c>
      <c r="J162" s="25">
        <f t="shared" si="16"/>
        <v>3666.9843918990555</v>
      </c>
      <c r="K162" s="26"/>
      <c r="L162" s="15"/>
      <c r="M162" s="15">
        <f t="shared" si="17"/>
        <v>0.13023158350839378</v>
      </c>
      <c r="N162" s="15">
        <f t="shared" si="18"/>
        <v>0.1965423095012209</v>
      </c>
      <c r="O162" s="15">
        <f t="shared" si="19"/>
        <v>0.23499546552941211</v>
      </c>
      <c r="P162" s="15">
        <f t="shared" si="20"/>
        <v>0.26248993499635331</v>
      </c>
      <c r="Q162" s="15">
        <f t="shared" si="21"/>
        <v>0.28873892849598864</v>
      </c>
      <c r="R162" s="15">
        <f t="shared" si="22"/>
        <v>0</v>
      </c>
    </row>
    <row r="163" spans="2:18">
      <c r="B163" s="34"/>
      <c r="C163" s="35"/>
      <c r="D163" s="65">
        <v>12800</v>
      </c>
      <c r="E163" s="55"/>
      <c r="F163" s="25">
        <f t="shared" si="12"/>
        <v>1661.3096240486775</v>
      </c>
      <c r="G163" s="25">
        <f t="shared" si="13"/>
        <v>2507.0381135952161</v>
      </c>
      <c r="H163" s="25">
        <f t="shared" si="14"/>
        <v>2997.3057107389695</v>
      </c>
      <c r="I163" s="25">
        <f t="shared" si="15"/>
        <v>3347.9904788954286</v>
      </c>
      <c r="J163" s="25">
        <f t="shared" si="16"/>
        <v>3682.7895267849713</v>
      </c>
      <c r="K163" s="26"/>
      <c r="L163" s="15"/>
      <c r="M163" s="15">
        <f t="shared" si="17"/>
        <v>0.12978981437880294</v>
      </c>
      <c r="N163" s="15">
        <f t="shared" si="18"/>
        <v>0.19586235262462626</v>
      </c>
      <c r="O163" s="15">
        <f t="shared" si="19"/>
        <v>0.234164508651482</v>
      </c>
      <c r="P163" s="15">
        <f t="shared" si="20"/>
        <v>0.26156175616370536</v>
      </c>
      <c r="Q163" s="15">
        <f t="shared" si="21"/>
        <v>0.28771793178007588</v>
      </c>
      <c r="R163" s="15">
        <f t="shared" si="22"/>
        <v>0</v>
      </c>
    </row>
    <row r="164" spans="2:18">
      <c r="B164" s="34"/>
      <c r="C164" s="35"/>
      <c r="D164" s="65">
        <v>12900</v>
      </c>
      <c r="E164" s="55"/>
      <c r="F164" s="25">
        <f t="shared" si="12"/>
        <v>1668.6781375407538</v>
      </c>
      <c r="G164" s="25">
        <f t="shared" si="13"/>
        <v>2517.988896524927</v>
      </c>
      <c r="H164" s="25">
        <f t="shared" si="14"/>
        <v>3010.1690092544054</v>
      </c>
      <c r="I164" s="25">
        <f t="shared" si="15"/>
        <v>3362.3587833371707</v>
      </c>
      <c r="J164" s="25">
        <f t="shared" si="16"/>
        <v>3698.5946616708875</v>
      </c>
      <c r="K164" s="26"/>
      <c r="L164" s="15"/>
      <c r="M164" s="15">
        <f t="shared" si="17"/>
        <v>0.12935489438300418</v>
      </c>
      <c r="N164" s="15">
        <f t="shared" si="18"/>
        <v>0.19519293771511062</v>
      </c>
      <c r="O164" s="15">
        <f t="shared" si="19"/>
        <v>0.2333464348259229</v>
      </c>
      <c r="P164" s="15">
        <f t="shared" si="20"/>
        <v>0.26064796770055587</v>
      </c>
      <c r="Q164" s="15">
        <f t="shared" si="21"/>
        <v>0.28671276447061145</v>
      </c>
      <c r="R164" s="15">
        <f t="shared" si="22"/>
        <v>0</v>
      </c>
    </row>
    <row r="165" spans="2:18">
      <c r="B165" s="34"/>
      <c r="C165" s="35"/>
      <c r="D165" s="65">
        <v>13000</v>
      </c>
      <c r="E165" s="55"/>
      <c r="F165" s="25">
        <f t="shared" si="12"/>
        <v>1676.0466510328304</v>
      </c>
      <c r="G165" s="25">
        <f t="shared" si="13"/>
        <v>2528.9396794546378</v>
      </c>
      <c r="H165" s="25">
        <f t="shared" si="14"/>
        <v>3023.0323077698413</v>
      </c>
      <c r="I165" s="25">
        <f t="shared" si="15"/>
        <v>3376.7270877789124</v>
      </c>
      <c r="J165" s="25">
        <f t="shared" si="16"/>
        <v>3714.3997965568037</v>
      </c>
      <c r="K165" s="26"/>
      <c r="L165" s="15"/>
      <c r="M165" s="15">
        <f t="shared" si="17"/>
        <v>0.12892666546406387</v>
      </c>
      <c r="N165" s="15">
        <f t="shared" si="18"/>
        <v>0.19453382149651061</v>
      </c>
      <c r="O165" s="15">
        <f t="shared" si="19"/>
        <v>0.23254094675152626</v>
      </c>
      <c r="P165" s="15">
        <f t="shared" si="20"/>
        <v>0.25974823752145482</v>
      </c>
      <c r="Q165" s="15">
        <f t="shared" si="21"/>
        <v>0.28572306127360031</v>
      </c>
      <c r="R165" s="15">
        <f t="shared" si="22"/>
        <v>0</v>
      </c>
    </row>
    <row r="166" spans="2:18">
      <c r="B166" s="34"/>
      <c r="C166" s="35"/>
      <c r="D166" s="65">
        <v>13100</v>
      </c>
      <c r="E166" s="55"/>
      <c r="F166" s="25">
        <f t="shared" si="12"/>
        <v>1683.4151645249069</v>
      </c>
      <c r="G166" s="25">
        <f t="shared" si="13"/>
        <v>2539.8904623843487</v>
      </c>
      <c r="H166" s="25">
        <f t="shared" si="14"/>
        <v>3035.8956062852772</v>
      </c>
      <c r="I166" s="25">
        <f t="shared" si="15"/>
        <v>3391.0953922206545</v>
      </c>
      <c r="J166" s="25">
        <f t="shared" si="16"/>
        <v>3730.2049314427195</v>
      </c>
      <c r="K166" s="26"/>
      <c r="L166" s="15"/>
      <c r="M166" s="15">
        <f t="shared" si="17"/>
        <v>0.12850497439121428</v>
      </c>
      <c r="N166" s="15">
        <f t="shared" si="18"/>
        <v>0.19388476812094266</v>
      </c>
      <c r="O166" s="15">
        <f t="shared" si="19"/>
        <v>0.231747756204983</v>
      </c>
      <c r="P166" s="15">
        <f t="shared" si="20"/>
        <v>0.258862243680966</v>
      </c>
      <c r="Q166" s="15">
        <f t="shared" si="21"/>
        <v>0.28474846804906256</v>
      </c>
      <c r="R166" s="15">
        <f t="shared" si="22"/>
        <v>0</v>
      </c>
    </row>
    <row r="167" spans="2:18">
      <c r="B167" s="34"/>
      <c r="C167" s="35"/>
      <c r="D167" s="65">
        <v>13200</v>
      </c>
      <c r="E167" s="55"/>
      <c r="F167" s="25">
        <f t="shared" si="12"/>
        <v>1690.7836780169832</v>
      </c>
      <c r="G167" s="25">
        <f t="shared" si="13"/>
        <v>2550.8412453140595</v>
      </c>
      <c r="H167" s="25">
        <f t="shared" si="14"/>
        <v>3048.758904800713</v>
      </c>
      <c r="I167" s="25">
        <f t="shared" si="15"/>
        <v>3405.4636966623962</v>
      </c>
      <c r="J167" s="25">
        <f t="shared" si="16"/>
        <v>3746.0100663286357</v>
      </c>
      <c r="K167" s="26"/>
      <c r="L167" s="15"/>
      <c r="M167" s="15">
        <f t="shared" si="17"/>
        <v>0.12808967257704418</v>
      </c>
      <c r="N167" s="15">
        <f t="shared" si="18"/>
        <v>0.19324554888742876</v>
      </c>
      <c r="O167" s="15">
        <f t="shared" si="19"/>
        <v>0.23096658369702372</v>
      </c>
      <c r="P167" s="15">
        <f t="shared" si="20"/>
        <v>0.25798967398957545</v>
      </c>
      <c r="Q167" s="15">
        <f t="shared" si="21"/>
        <v>0.28378864138853299</v>
      </c>
      <c r="R167" s="15">
        <f t="shared" si="22"/>
        <v>0</v>
      </c>
    </row>
    <row r="168" spans="2:18">
      <c r="B168" s="34"/>
      <c r="C168" s="35"/>
      <c r="D168" s="65">
        <v>13300</v>
      </c>
      <c r="E168" s="55"/>
      <c r="F168" s="25">
        <f t="shared" si="12"/>
        <v>1698.1521915090598</v>
      </c>
      <c r="G168" s="25">
        <f t="shared" si="13"/>
        <v>2561.7920282437703</v>
      </c>
      <c r="H168" s="25">
        <f t="shared" si="14"/>
        <v>3061.6222033161489</v>
      </c>
      <c r="I168" s="25">
        <f t="shared" si="15"/>
        <v>3419.8320011041383</v>
      </c>
      <c r="J168" s="25">
        <f t="shared" si="16"/>
        <v>3761.815201214552</v>
      </c>
      <c r="K168" s="26"/>
      <c r="L168" s="15"/>
      <c r="M168" s="15">
        <f t="shared" si="17"/>
        <v>0.12768061590293683</v>
      </c>
      <c r="N168" s="15">
        <f t="shared" si="18"/>
        <v>0.19261594197321583</v>
      </c>
      <c r="O168" s="15">
        <f t="shared" si="19"/>
        <v>0.23019715814407135</v>
      </c>
      <c r="P168" s="15">
        <f t="shared" si="20"/>
        <v>0.25713022564692767</v>
      </c>
      <c r="Q168" s="15">
        <f t="shared" si="21"/>
        <v>0.28284324821162043</v>
      </c>
      <c r="R168" s="15">
        <f t="shared" si="22"/>
        <v>0</v>
      </c>
    </row>
    <row r="169" spans="2:18">
      <c r="B169" s="34"/>
      <c r="C169" s="35"/>
      <c r="D169" s="65">
        <v>13400</v>
      </c>
      <c r="E169" s="55"/>
      <c r="F169" s="25">
        <f t="shared" si="12"/>
        <v>1705.5207050011363</v>
      </c>
      <c r="G169" s="25">
        <f t="shared" si="13"/>
        <v>2572.7428111734812</v>
      </c>
      <c r="H169" s="25">
        <f t="shared" si="14"/>
        <v>3074.4855018315848</v>
      </c>
      <c r="I169" s="25">
        <f t="shared" si="15"/>
        <v>3434.2003055458799</v>
      </c>
      <c r="J169" s="25">
        <f t="shared" si="16"/>
        <v>3777.6203361004677</v>
      </c>
      <c r="K169" s="26"/>
      <c r="L169" s="15"/>
      <c r="M169" s="15">
        <f t="shared" si="17"/>
        <v>0.12727766455232362</v>
      </c>
      <c r="N169" s="15">
        <f t="shared" si="18"/>
        <v>0.19199573217712546</v>
      </c>
      <c r="O169" s="15">
        <f t="shared" si="19"/>
        <v>0.22943921655459587</v>
      </c>
      <c r="P169" s="15">
        <f t="shared" si="20"/>
        <v>0.25628360489148355</v>
      </c>
      <c r="Q169" s="15">
        <f t="shared" si="21"/>
        <v>0.2819119653806319</v>
      </c>
      <c r="R169" s="15">
        <f t="shared" si="22"/>
        <v>0</v>
      </c>
    </row>
    <row r="170" spans="2:18">
      <c r="B170" s="34"/>
      <c r="C170" s="35"/>
      <c r="D170" s="65">
        <v>13500</v>
      </c>
      <c r="E170" s="55"/>
      <c r="F170" s="25">
        <f t="shared" si="12"/>
        <v>1712.8892184932129</v>
      </c>
      <c r="G170" s="25">
        <f t="shared" si="13"/>
        <v>2583.693594103192</v>
      </c>
      <c r="H170" s="25">
        <f t="shared" si="14"/>
        <v>3087.3488003470206</v>
      </c>
      <c r="I170" s="25">
        <f t="shared" si="15"/>
        <v>3448.568609987622</v>
      </c>
      <c r="J170" s="25">
        <f t="shared" si="16"/>
        <v>3793.425470986384</v>
      </c>
      <c r="K170" s="26"/>
      <c r="L170" s="15"/>
      <c r="M170" s="15">
        <f t="shared" si="17"/>
        <v>0.1268806828513491</v>
      </c>
      <c r="N170" s="15">
        <f t="shared" si="18"/>
        <v>0.19138471067431051</v>
      </c>
      <c r="O170" s="15">
        <f t="shared" si="19"/>
        <v>0.22869250372940894</v>
      </c>
      <c r="P170" s="15">
        <f t="shared" si="20"/>
        <v>0.25544952666574977</v>
      </c>
      <c r="Q170" s="15">
        <f t="shared" si="21"/>
        <v>0.28099447933232474</v>
      </c>
      <c r="R170" s="15">
        <f t="shared" si="22"/>
        <v>0</v>
      </c>
    </row>
    <row r="171" spans="2:18">
      <c r="B171" s="34"/>
      <c r="C171" s="35"/>
      <c r="D171" s="65">
        <v>13600</v>
      </c>
      <c r="E171" s="55"/>
      <c r="F171" s="25">
        <f t="shared" si="12"/>
        <v>1720.2577319852892</v>
      </c>
      <c r="G171" s="25">
        <f t="shared" si="13"/>
        <v>2594.6443770329029</v>
      </c>
      <c r="H171" s="25">
        <f t="shared" si="14"/>
        <v>3100.2120988624565</v>
      </c>
      <c r="I171" s="25">
        <f t="shared" si="15"/>
        <v>3462.9369144293637</v>
      </c>
      <c r="J171" s="25">
        <f t="shared" si="16"/>
        <v>3809.2306058723002</v>
      </c>
      <c r="K171" s="26"/>
      <c r="L171" s="15"/>
      <c r="M171" s="15">
        <f t="shared" si="17"/>
        <v>0.12648953911656538</v>
      </c>
      <c r="N171" s="15">
        <f t="shared" si="18"/>
        <v>0.19078267478183109</v>
      </c>
      <c r="O171" s="15">
        <f t="shared" si="19"/>
        <v>0.22795677197518063</v>
      </c>
      <c r="P171" s="15">
        <f t="shared" si="20"/>
        <v>0.25462771429627673</v>
      </c>
      <c r="Q171" s="15">
        <f t="shared" si="21"/>
        <v>0.28009048572590445</v>
      </c>
      <c r="R171" s="15">
        <f t="shared" si="22"/>
        <v>0</v>
      </c>
    </row>
    <row r="172" spans="2:18">
      <c r="B172" s="34"/>
      <c r="C172" s="35"/>
      <c r="D172" s="65">
        <v>13700</v>
      </c>
      <c r="E172" s="55"/>
      <c r="F172" s="25">
        <f t="shared" si="12"/>
        <v>1727.6262454773657</v>
      </c>
      <c r="G172" s="25">
        <f t="shared" si="13"/>
        <v>2605.5951599626137</v>
      </c>
      <c r="H172" s="25">
        <f t="shared" si="14"/>
        <v>3113.0753973778924</v>
      </c>
      <c r="I172" s="25">
        <f t="shared" si="15"/>
        <v>3477.3052188711054</v>
      </c>
      <c r="J172" s="25">
        <f t="shared" si="16"/>
        <v>3825.035740758216</v>
      </c>
      <c r="K172" s="26"/>
      <c r="L172" s="15"/>
      <c r="M172" s="15">
        <f t="shared" si="17"/>
        <v>0.12610410550929677</v>
      </c>
      <c r="N172" s="15">
        <f t="shared" si="18"/>
        <v>0.19018942773449735</v>
      </c>
      <c r="O172" s="15">
        <f t="shared" si="19"/>
        <v>0.22723178083050311</v>
      </c>
      <c r="P172" s="15">
        <f t="shared" si="20"/>
        <v>0.25381789918767195</v>
      </c>
      <c r="Q172" s="15">
        <f t="shared" si="21"/>
        <v>0.27919968910643911</v>
      </c>
      <c r="R172" s="15">
        <f t="shared" si="22"/>
        <v>0</v>
      </c>
    </row>
    <row r="173" spans="2:18">
      <c r="B173" s="34"/>
      <c r="C173" s="35"/>
      <c r="D173" s="65">
        <v>13800</v>
      </c>
      <c r="E173" s="55"/>
      <c r="F173" s="25">
        <f t="shared" ref="F173:F236" si="23">VLOOKUP($D173,$G$8:$S$21,1,TRUE)*VLOOKUP($D173,$G$8:$S$21,2,TRUE)+VLOOKUP($D173,$G$8:$S$21,3,TRUE)*($D173-VLOOKUP($D173,$G$8:$S$21,1,TRUE))</f>
        <v>1734.9947589694423</v>
      </c>
      <c r="G173" s="25">
        <f t="shared" ref="G173:G236" si="24">VLOOKUP($D173,$G$8:$S$21,1,TRUE)*VLOOKUP($D173,$G$8:$S$21,4,TRUE)+VLOOKUP($D173,$G$8:$S$21,5,TRUE)*($D173-VLOOKUP($D173,$G$8:$S$21,1,TRUE))</f>
        <v>2616.5459428923245</v>
      </c>
      <c r="H173" s="25">
        <f t="shared" ref="H173:H236" si="25">VLOOKUP($D173,$G$8:$S$21,1,TRUE)*VLOOKUP($D173,$G$8:$S$21,6,TRUE)+VLOOKUP($D173,$G$8:$S$21,7,TRUE)*($D173-VLOOKUP($D173,$G$8:$S$21,1,TRUE))</f>
        <v>3125.9386958933283</v>
      </c>
      <c r="I173" s="25">
        <f t="shared" ref="I173:I236" si="26">VLOOKUP($D173,$G$8:$S$21,1,TRUE)*VLOOKUP($D173,$G$8:$S$21,8,TRUE)+VLOOKUP($D173,$G$8:$S$21,9,TRUE)*($D173-VLOOKUP($D173,$G$8:$S$21,1,TRUE))</f>
        <v>3491.6735233128475</v>
      </c>
      <c r="J173" s="25">
        <f t="shared" ref="J173:J236" si="27">VLOOKUP($D173,$G$8:$S$21,1,TRUE)*VLOOKUP($D173,$G$8:$S$21,10,TRUE)+VLOOKUP($D173,$G$8:$S$21,11,TRUE)*($D173-VLOOKUP($D173,$G$8:$S$21,1,TRUE))</f>
        <v>3840.8408756441322</v>
      </c>
      <c r="K173" s="26"/>
      <c r="L173" s="15"/>
      <c r="M173" s="15">
        <f t="shared" ref="M173:M236" si="28">F173/$D173</f>
        <v>0.1257242578963364</v>
      </c>
      <c r="N173" s="15">
        <f t="shared" ref="N173:N236" si="29">G173/$D173</f>
        <v>0.18960477847045831</v>
      </c>
      <c r="O173" s="15">
        <f t="shared" ref="O173:O236" si="30">H173/$D173</f>
        <v>0.22651729680386437</v>
      </c>
      <c r="P173" s="15">
        <f t="shared" ref="P173:P236" si="31">I173/$D173</f>
        <v>0.25301982052991651</v>
      </c>
      <c r="Q173" s="15">
        <f t="shared" ref="Q173:Q236" si="32">J173/$D173</f>
        <v>0.27832180258290812</v>
      </c>
      <c r="R173" s="15">
        <f t="shared" ref="R173:R236" si="33">K173/$D173</f>
        <v>0</v>
      </c>
    </row>
    <row r="174" spans="2:18">
      <c r="B174" s="34"/>
      <c r="C174" s="35"/>
      <c r="D174" s="65">
        <v>13900</v>
      </c>
      <c r="E174" s="55"/>
      <c r="F174" s="25">
        <f t="shared" si="23"/>
        <v>1742.3632724615186</v>
      </c>
      <c r="G174" s="25">
        <f t="shared" si="24"/>
        <v>2627.4967258220354</v>
      </c>
      <c r="H174" s="25">
        <f t="shared" si="25"/>
        <v>3138.8019944087641</v>
      </c>
      <c r="I174" s="25">
        <f t="shared" si="26"/>
        <v>3506.0418277545896</v>
      </c>
      <c r="J174" s="25">
        <f t="shared" si="27"/>
        <v>3856.6460105300484</v>
      </c>
      <c r="K174" s="26"/>
      <c r="L174" s="15"/>
      <c r="M174" s="15">
        <f t="shared" si="28"/>
        <v>0.12534987571665601</v>
      </c>
      <c r="N174" s="15">
        <f t="shared" si="29"/>
        <v>0.18902854142604572</v>
      </c>
      <c r="O174" s="15">
        <f t="shared" si="30"/>
        <v>0.22581309312293268</v>
      </c>
      <c r="P174" s="15">
        <f t="shared" si="31"/>
        <v>0.2522332250183158</v>
      </c>
      <c r="Q174" s="15">
        <f t="shared" si="32"/>
        <v>0.27745654752014737</v>
      </c>
      <c r="R174" s="15">
        <f t="shared" si="33"/>
        <v>0</v>
      </c>
    </row>
    <row r="175" spans="2:18">
      <c r="B175" s="34"/>
      <c r="C175" s="35"/>
      <c r="D175" s="65">
        <v>14000</v>
      </c>
      <c r="E175" s="55"/>
      <c r="F175" s="25">
        <f t="shared" si="23"/>
        <v>1749.7317859535951</v>
      </c>
      <c r="G175" s="25">
        <f t="shared" si="24"/>
        <v>2638.4475087517462</v>
      </c>
      <c r="H175" s="25">
        <f t="shared" si="25"/>
        <v>3151.6652929242</v>
      </c>
      <c r="I175" s="25">
        <f t="shared" si="26"/>
        <v>3520.4101321963312</v>
      </c>
      <c r="J175" s="25">
        <f t="shared" si="27"/>
        <v>3872.4511454159642</v>
      </c>
      <c r="K175" s="26"/>
      <c r="L175" s="15"/>
      <c r="M175" s="15">
        <f t="shared" si="28"/>
        <v>0.12498084185382823</v>
      </c>
      <c r="N175" s="15">
        <f t="shared" si="29"/>
        <v>0.18846053633941046</v>
      </c>
      <c r="O175" s="15">
        <f t="shared" si="30"/>
        <v>0.22511894949458572</v>
      </c>
      <c r="P175" s="15">
        <f t="shared" si="31"/>
        <v>0.25145786658545222</v>
      </c>
      <c r="Q175" s="15">
        <f t="shared" si="32"/>
        <v>0.27660365324399744</v>
      </c>
      <c r="R175" s="15">
        <f t="shared" si="33"/>
        <v>0</v>
      </c>
    </row>
    <row r="176" spans="2:18">
      <c r="B176" s="34"/>
      <c r="C176" s="35"/>
      <c r="D176" s="65">
        <v>14100</v>
      </c>
      <c r="E176" s="55"/>
      <c r="F176" s="25">
        <f t="shared" si="23"/>
        <v>1757.1002994456717</v>
      </c>
      <c r="G176" s="25">
        <f t="shared" si="24"/>
        <v>2649.3982916814571</v>
      </c>
      <c r="H176" s="25">
        <f t="shared" si="25"/>
        <v>3164.5285914396359</v>
      </c>
      <c r="I176" s="25">
        <f t="shared" si="26"/>
        <v>3534.7784366380729</v>
      </c>
      <c r="J176" s="25">
        <f t="shared" si="27"/>
        <v>3888.2562803018805</v>
      </c>
      <c r="K176" s="26"/>
      <c r="L176" s="15"/>
      <c r="M176" s="15">
        <f t="shared" si="28"/>
        <v>0.12461704251387742</v>
      </c>
      <c r="N176" s="15">
        <f t="shared" si="29"/>
        <v>0.1879005880625147</v>
      </c>
      <c r="O176" s="15">
        <f t="shared" si="30"/>
        <v>0.22443465187515149</v>
      </c>
      <c r="P176" s="15">
        <f t="shared" si="31"/>
        <v>0.25069350614454416</v>
      </c>
      <c r="Q176" s="15">
        <f t="shared" si="32"/>
        <v>0.27576285675899859</v>
      </c>
      <c r="R176" s="15">
        <f t="shared" si="33"/>
        <v>0</v>
      </c>
    </row>
    <row r="177" spans="2:18">
      <c r="B177" s="34"/>
      <c r="C177" s="35"/>
      <c r="D177" s="65">
        <v>14200</v>
      </c>
      <c r="E177" s="55"/>
      <c r="F177" s="25">
        <f t="shared" si="23"/>
        <v>1764.4688129377482</v>
      </c>
      <c r="G177" s="25">
        <f t="shared" si="24"/>
        <v>2660.3490746111679</v>
      </c>
      <c r="H177" s="25">
        <f t="shared" si="25"/>
        <v>3177.3918899550717</v>
      </c>
      <c r="I177" s="25">
        <f t="shared" si="26"/>
        <v>3549.146741079815</v>
      </c>
      <c r="J177" s="25">
        <f t="shared" si="27"/>
        <v>3904.0614151877967</v>
      </c>
      <c r="K177" s="26"/>
      <c r="L177" s="15"/>
      <c r="M177" s="15">
        <f t="shared" si="28"/>
        <v>0.12425836710829213</v>
      </c>
      <c r="N177" s="15">
        <f t="shared" si="29"/>
        <v>0.18734852638106816</v>
      </c>
      <c r="O177" s="15">
        <f t="shared" si="30"/>
        <v>0.22375999225035717</v>
      </c>
      <c r="P177" s="15">
        <f t="shared" si="31"/>
        <v>0.24993991134364896</v>
      </c>
      <c r="Q177" s="15">
        <f t="shared" si="32"/>
        <v>0.27493390247801386</v>
      </c>
      <c r="R177" s="15">
        <f t="shared" si="33"/>
        <v>0</v>
      </c>
    </row>
    <row r="178" spans="2:18">
      <c r="B178" s="34"/>
      <c r="C178" s="35"/>
      <c r="D178" s="65">
        <v>14300</v>
      </c>
      <c r="E178" s="55"/>
      <c r="F178" s="25">
        <f t="shared" si="23"/>
        <v>1771.8373264298245</v>
      </c>
      <c r="G178" s="25">
        <f t="shared" si="24"/>
        <v>2671.2998575408787</v>
      </c>
      <c r="H178" s="25">
        <f t="shared" si="25"/>
        <v>3190.2551884705076</v>
      </c>
      <c r="I178" s="25">
        <f t="shared" si="26"/>
        <v>3563.5150455215571</v>
      </c>
      <c r="J178" s="25">
        <f t="shared" si="27"/>
        <v>3919.8665500737125</v>
      </c>
      <c r="K178" s="26"/>
      <c r="L178" s="15"/>
      <c r="M178" s="15">
        <f t="shared" si="28"/>
        <v>0.12390470814194578</v>
      </c>
      <c r="N178" s="15">
        <f t="shared" si="29"/>
        <v>0.18680418584201949</v>
      </c>
      <c r="O178" s="15">
        <f t="shared" si="30"/>
        <v>0.22309476842451101</v>
      </c>
      <c r="P178" s="15">
        <f t="shared" si="31"/>
        <v>0.24919685633017882</v>
      </c>
      <c r="Q178" s="15">
        <f t="shared" si="32"/>
        <v>0.27411654196319668</v>
      </c>
      <c r="R178" s="15">
        <f t="shared" si="33"/>
        <v>0</v>
      </c>
    </row>
    <row r="179" spans="2:18">
      <c r="B179" s="34"/>
      <c r="C179" s="35"/>
      <c r="D179" s="65">
        <v>14400</v>
      </c>
      <c r="E179" s="55"/>
      <c r="F179" s="25">
        <f t="shared" si="23"/>
        <v>1779.2058399219011</v>
      </c>
      <c r="G179" s="25">
        <f t="shared" si="24"/>
        <v>2682.2506404705896</v>
      </c>
      <c r="H179" s="25">
        <f t="shared" si="25"/>
        <v>3203.1184869859435</v>
      </c>
      <c r="I179" s="25">
        <f t="shared" si="26"/>
        <v>3577.8833499632988</v>
      </c>
      <c r="J179" s="25">
        <f t="shared" si="27"/>
        <v>3935.6716849596287</v>
      </c>
      <c r="K179" s="26"/>
      <c r="L179" s="15"/>
      <c r="M179" s="15">
        <f t="shared" si="28"/>
        <v>0.12355596110568758</v>
      </c>
      <c r="N179" s="15">
        <f t="shared" si="29"/>
        <v>0.1862674055882354</v>
      </c>
      <c r="O179" s="15">
        <f t="shared" si="30"/>
        <v>0.22243878381846829</v>
      </c>
      <c r="P179" s="15">
        <f t="shared" si="31"/>
        <v>0.24846412152522909</v>
      </c>
      <c r="Q179" s="15">
        <f t="shared" si="32"/>
        <v>0.27331053367775199</v>
      </c>
      <c r="R179" s="15">
        <f t="shared" si="33"/>
        <v>0</v>
      </c>
    </row>
    <row r="180" spans="2:18">
      <c r="B180" s="34"/>
      <c r="C180" s="35"/>
      <c r="D180" s="65">
        <v>14500</v>
      </c>
      <c r="E180" s="55"/>
      <c r="F180" s="25">
        <f t="shared" si="23"/>
        <v>1786.5743534139776</v>
      </c>
      <c r="G180" s="25">
        <f t="shared" si="24"/>
        <v>2693.2014234003004</v>
      </c>
      <c r="H180" s="25">
        <f t="shared" si="25"/>
        <v>3215.9817855013794</v>
      </c>
      <c r="I180" s="25">
        <f t="shared" si="26"/>
        <v>3592.2516544050404</v>
      </c>
      <c r="J180" s="25">
        <f t="shared" si="27"/>
        <v>3951.4768198455449</v>
      </c>
      <c r="K180" s="26"/>
      <c r="L180" s="15"/>
      <c r="M180" s="15">
        <f t="shared" si="28"/>
        <v>0.12321202437337776</v>
      </c>
      <c r="N180" s="15">
        <f t="shared" si="29"/>
        <v>0.18573802920002072</v>
      </c>
      <c r="O180" s="15">
        <f t="shared" si="30"/>
        <v>0.22179184727595719</v>
      </c>
      <c r="P180" s="15">
        <f t="shared" si="31"/>
        <v>0.24774149340724416</v>
      </c>
      <c r="Q180" s="15">
        <f t="shared" si="32"/>
        <v>0.27251564274796863</v>
      </c>
      <c r="R180" s="15">
        <f t="shared" si="33"/>
        <v>0</v>
      </c>
    </row>
    <row r="181" spans="2:18">
      <c r="B181" s="34"/>
      <c r="C181" s="35"/>
      <c r="D181" s="65">
        <v>14600</v>
      </c>
      <c r="E181" s="55"/>
      <c r="F181" s="25">
        <f t="shared" si="23"/>
        <v>1793.942866906054</v>
      </c>
      <c r="G181" s="25">
        <f t="shared" si="24"/>
        <v>2704.1522063300113</v>
      </c>
      <c r="H181" s="25">
        <f t="shared" si="25"/>
        <v>3228.8450840168152</v>
      </c>
      <c r="I181" s="25">
        <f t="shared" si="26"/>
        <v>3606.6199588467825</v>
      </c>
      <c r="J181" s="25">
        <f t="shared" si="27"/>
        <v>3967.2819547314607</v>
      </c>
      <c r="K181" s="26"/>
      <c r="L181" s="15"/>
      <c r="M181" s="15">
        <f t="shared" si="28"/>
        <v>0.12287279910315438</v>
      </c>
      <c r="N181" s="15">
        <f t="shared" si="29"/>
        <v>0.18521590454315146</v>
      </c>
      <c r="O181" s="15">
        <f t="shared" si="30"/>
        <v>0.22115377287786406</v>
      </c>
      <c r="P181" s="15">
        <f t="shared" si="31"/>
        <v>0.24702876430457416</v>
      </c>
      <c r="Q181" s="15">
        <f t="shared" si="32"/>
        <v>0.27173164073503153</v>
      </c>
      <c r="R181" s="15">
        <f t="shared" si="33"/>
        <v>0</v>
      </c>
    </row>
    <row r="182" spans="2:18">
      <c r="B182" s="34"/>
      <c r="C182" s="35"/>
      <c r="D182" s="65">
        <v>14700</v>
      </c>
      <c r="E182" s="55"/>
      <c r="F182" s="25">
        <f t="shared" si="23"/>
        <v>1801.3113803981305</v>
      </c>
      <c r="G182" s="25">
        <f t="shared" si="24"/>
        <v>2715.1029892597221</v>
      </c>
      <c r="H182" s="25">
        <f t="shared" si="25"/>
        <v>3241.7083825322511</v>
      </c>
      <c r="I182" s="25">
        <f t="shared" si="26"/>
        <v>3620.9882632885242</v>
      </c>
      <c r="J182" s="25">
        <f t="shared" si="27"/>
        <v>3983.0870896173769</v>
      </c>
      <c r="K182" s="26"/>
      <c r="L182" s="15"/>
      <c r="M182" s="15">
        <f t="shared" si="28"/>
        <v>0.12253818914272997</v>
      </c>
      <c r="N182" s="15">
        <f t="shared" si="29"/>
        <v>0.18470088362311035</v>
      </c>
      <c r="O182" s="15">
        <f t="shared" si="30"/>
        <v>0.22052437976409872</v>
      </c>
      <c r="P182" s="15">
        <f t="shared" si="31"/>
        <v>0.24632573219649825</v>
      </c>
      <c r="Q182" s="15">
        <f t="shared" si="32"/>
        <v>0.27095830541614807</v>
      </c>
      <c r="R182" s="15">
        <f t="shared" si="33"/>
        <v>0</v>
      </c>
    </row>
    <row r="183" spans="2:18">
      <c r="B183" s="34"/>
      <c r="C183" s="35"/>
      <c r="D183" s="65">
        <v>14800</v>
      </c>
      <c r="E183" s="55"/>
      <c r="F183" s="25">
        <f t="shared" si="23"/>
        <v>1808.679893890207</v>
      </c>
      <c r="G183" s="25">
        <f t="shared" si="24"/>
        <v>2726.0537721894329</v>
      </c>
      <c r="H183" s="25">
        <f t="shared" si="25"/>
        <v>3254.571681047687</v>
      </c>
      <c r="I183" s="25">
        <f t="shared" si="26"/>
        <v>3635.3565677302663</v>
      </c>
      <c r="J183" s="25">
        <f t="shared" si="27"/>
        <v>3998.8922245032932</v>
      </c>
      <c r="K183" s="26"/>
      <c r="L183" s="15"/>
      <c r="M183" s="15">
        <f t="shared" si="28"/>
        <v>0.12220810093852751</v>
      </c>
      <c r="N183" s="15">
        <f t="shared" si="29"/>
        <v>0.18419282244523197</v>
      </c>
      <c r="O183" s="15">
        <f t="shared" si="30"/>
        <v>0.21990349196268155</v>
      </c>
      <c r="P183" s="15">
        <f t="shared" si="31"/>
        <v>0.2456322005223153</v>
      </c>
      <c r="Q183" s="15">
        <f t="shared" si="32"/>
        <v>0.27019542057454682</v>
      </c>
      <c r="R183" s="15">
        <f t="shared" si="33"/>
        <v>0</v>
      </c>
    </row>
    <row r="184" spans="2:18">
      <c r="B184" s="34"/>
      <c r="C184" s="35"/>
      <c r="D184" s="65">
        <v>14900</v>
      </c>
      <c r="E184" s="55"/>
      <c r="F184" s="25">
        <f t="shared" si="23"/>
        <v>1816.0484073822836</v>
      </c>
      <c r="G184" s="25">
        <f t="shared" si="24"/>
        <v>2737.0045551191438</v>
      </c>
      <c r="H184" s="25">
        <f t="shared" si="25"/>
        <v>3267.4349795631229</v>
      </c>
      <c r="I184" s="25">
        <f t="shared" si="26"/>
        <v>3649.724872172008</v>
      </c>
      <c r="J184" s="25">
        <f t="shared" si="27"/>
        <v>4014.6973593892089</v>
      </c>
      <c r="K184" s="26"/>
      <c r="L184" s="15"/>
      <c r="M184" s="15">
        <f t="shared" si="28"/>
        <v>0.1218824434484754</v>
      </c>
      <c r="N184" s="15">
        <f t="shared" si="29"/>
        <v>0.18369158088047946</v>
      </c>
      <c r="O184" s="15">
        <f t="shared" si="30"/>
        <v>0.21929093822571294</v>
      </c>
      <c r="P184" s="15">
        <f t="shared" si="31"/>
        <v>0.24494797799812135</v>
      </c>
      <c r="Q184" s="15">
        <f t="shared" si="32"/>
        <v>0.26944277579793346</v>
      </c>
      <c r="R184" s="15">
        <f t="shared" si="33"/>
        <v>0</v>
      </c>
    </row>
    <row r="185" spans="2:18">
      <c r="B185" s="34"/>
      <c r="C185" s="35"/>
      <c r="D185" s="65">
        <v>15000</v>
      </c>
      <c r="E185" s="55"/>
      <c r="F185" s="25">
        <f t="shared" si="23"/>
        <v>1823.4169208743599</v>
      </c>
      <c r="G185" s="25">
        <f t="shared" si="24"/>
        <v>2747.9553380488546</v>
      </c>
      <c r="H185" s="25">
        <f t="shared" si="25"/>
        <v>3280.2982780785587</v>
      </c>
      <c r="I185" s="25">
        <f t="shared" si="26"/>
        <v>3664.0931766137501</v>
      </c>
      <c r="J185" s="25">
        <f t="shared" si="27"/>
        <v>4030.5024942751252</v>
      </c>
      <c r="K185" s="26"/>
      <c r="L185" s="15"/>
      <c r="M185" s="15">
        <f t="shared" si="28"/>
        <v>0.12156112805829065</v>
      </c>
      <c r="N185" s="15">
        <f t="shared" si="29"/>
        <v>0.18319702253659031</v>
      </c>
      <c r="O185" s="15">
        <f t="shared" si="30"/>
        <v>0.21868655187190392</v>
      </c>
      <c r="P185" s="15">
        <f t="shared" si="31"/>
        <v>0.24427287844091666</v>
      </c>
      <c r="Q185" s="15">
        <f t="shared" si="32"/>
        <v>0.26870016628500837</v>
      </c>
      <c r="R185" s="15">
        <f t="shared" si="33"/>
        <v>0</v>
      </c>
    </row>
    <row r="186" spans="2:18">
      <c r="B186" s="34"/>
      <c r="C186" s="35"/>
      <c r="D186" s="65">
        <v>8050</v>
      </c>
      <c r="E186" s="55"/>
      <c r="F186" s="25">
        <f t="shared" si="23"/>
        <v>1283.434875431685</v>
      </c>
      <c r="G186" s="25">
        <f t="shared" si="24"/>
        <v>1944.461420538104</v>
      </c>
      <c r="H186" s="25">
        <f t="shared" si="25"/>
        <v>2334.7314268460182</v>
      </c>
      <c r="I186" s="25">
        <f t="shared" si="26"/>
        <v>2607.8950037870022</v>
      </c>
      <c r="J186" s="25">
        <f t="shared" si="27"/>
        <v>2868.6845041657025</v>
      </c>
      <c r="K186" s="26"/>
      <c r="L186" s="15"/>
      <c r="M186" s="15">
        <f t="shared" si="28"/>
        <v>0.15943290378033353</v>
      </c>
      <c r="N186" s="15">
        <f t="shared" si="29"/>
        <v>0.24154800255131725</v>
      </c>
      <c r="O186" s="15">
        <f t="shared" si="30"/>
        <v>0.29002874867652401</v>
      </c>
      <c r="P186" s="15">
        <f t="shared" si="31"/>
        <v>0.32396211227167732</v>
      </c>
      <c r="Q186" s="15">
        <f t="shared" si="32"/>
        <v>0.35635832349884505</v>
      </c>
      <c r="R186" s="15">
        <f t="shared" si="33"/>
        <v>0</v>
      </c>
    </row>
    <row r="187" spans="2:18">
      <c r="B187" s="34"/>
      <c r="C187" s="35"/>
      <c r="D187" s="65">
        <v>8100</v>
      </c>
      <c r="E187" s="55"/>
      <c r="F187" s="25">
        <f t="shared" si="23"/>
        <v>1288.3462742816851</v>
      </c>
      <c r="G187" s="25">
        <f t="shared" si="24"/>
        <v>1951.6805157381038</v>
      </c>
      <c r="H187" s="25">
        <f t="shared" si="25"/>
        <v>2343.0888083960181</v>
      </c>
      <c r="I187" s="25">
        <f t="shared" si="26"/>
        <v>2617.2301989783523</v>
      </c>
      <c r="J187" s="25">
        <f t="shared" si="27"/>
        <v>2878.9532188761877</v>
      </c>
      <c r="K187" s="26"/>
      <c r="L187" s="15"/>
      <c r="M187" s="15">
        <f t="shared" si="28"/>
        <v>0.15905509559033149</v>
      </c>
      <c r="N187" s="15">
        <f t="shared" si="29"/>
        <v>0.240948211819519</v>
      </c>
      <c r="O187" s="15">
        <f t="shared" si="30"/>
        <v>0.28927022325876767</v>
      </c>
      <c r="P187" s="15">
        <f t="shared" si="31"/>
        <v>0.32311483938004348</v>
      </c>
      <c r="Q187" s="15">
        <f t="shared" si="32"/>
        <v>0.35542632331804785</v>
      </c>
      <c r="R187" s="15">
        <f t="shared" si="33"/>
        <v>0</v>
      </c>
    </row>
    <row r="188" spans="2:18">
      <c r="B188" s="34"/>
      <c r="C188" s="35"/>
      <c r="D188" s="65">
        <v>8150</v>
      </c>
      <c r="E188" s="55"/>
      <c r="F188" s="25">
        <f t="shared" si="23"/>
        <v>1293.2576731316849</v>
      </c>
      <c r="G188" s="25">
        <f t="shared" si="24"/>
        <v>1958.8996109381039</v>
      </c>
      <c r="H188" s="25">
        <f t="shared" si="25"/>
        <v>2351.446189946018</v>
      </c>
      <c r="I188" s="25">
        <f t="shared" si="26"/>
        <v>2626.5653941697019</v>
      </c>
      <c r="J188" s="25">
        <f t="shared" si="27"/>
        <v>2889.2219335866725</v>
      </c>
      <c r="K188" s="26"/>
      <c r="L188" s="15"/>
      <c r="M188" s="15">
        <f t="shared" si="28"/>
        <v>0.15868192308364232</v>
      </c>
      <c r="N188" s="15">
        <f t="shared" si="29"/>
        <v>0.24035578048320294</v>
      </c>
      <c r="O188" s="15">
        <f t="shared" si="30"/>
        <v>0.28852100490135191</v>
      </c>
      <c r="P188" s="15">
        <f t="shared" si="31"/>
        <v>0.32227796247481005</v>
      </c>
      <c r="Q188" s="15">
        <f t="shared" si="32"/>
        <v>0.35450575872229112</v>
      </c>
      <c r="R188" s="15">
        <f t="shared" si="33"/>
        <v>0</v>
      </c>
    </row>
    <row r="189" spans="2:18">
      <c r="B189" s="34"/>
      <c r="C189" s="35"/>
      <c r="D189" s="65">
        <v>8200</v>
      </c>
      <c r="E189" s="55"/>
      <c r="F189" s="25">
        <f t="shared" si="23"/>
        <v>1298.169071981685</v>
      </c>
      <c r="G189" s="25">
        <f t="shared" si="24"/>
        <v>1966.1187061381038</v>
      </c>
      <c r="H189" s="25">
        <f t="shared" si="25"/>
        <v>2359.8035714960183</v>
      </c>
      <c r="I189" s="25">
        <f t="shared" si="26"/>
        <v>2635.900589361052</v>
      </c>
      <c r="J189" s="25">
        <f t="shared" si="27"/>
        <v>2899.4906482971578</v>
      </c>
      <c r="K189" s="26"/>
      <c r="L189" s="15"/>
      <c r="M189" s="15">
        <f t="shared" si="28"/>
        <v>0.15831330146118108</v>
      </c>
      <c r="N189" s="15">
        <f t="shared" si="29"/>
        <v>0.23977057391928094</v>
      </c>
      <c r="O189" s="15">
        <f t="shared" si="30"/>
        <v>0.28778092335317296</v>
      </c>
      <c r="P189" s="15">
        <f t="shared" si="31"/>
        <v>0.32145129138549416</v>
      </c>
      <c r="Q189" s="15">
        <f t="shared" si="32"/>
        <v>0.35359642052404361</v>
      </c>
      <c r="R189" s="15">
        <f t="shared" si="33"/>
        <v>0</v>
      </c>
    </row>
    <row r="190" spans="2:18">
      <c r="B190" s="34"/>
      <c r="C190" s="35"/>
      <c r="D190" s="65">
        <v>8250</v>
      </c>
      <c r="E190" s="55"/>
      <c r="F190" s="25">
        <f t="shared" si="23"/>
        <v>1302.6161014269715</v>
      </c>
      <c r="G190" s="25">
        <f t="shared" si="24"/>
        <v>1972.4954264357098</v>
      </c>
      <c r="H190" s="25">
        <f t="shared" si="25"/>
        <v>2367.0218805327549</v>
      </c>
      <c r="I190" s="25">
        <f t="shared" si="26"/>
        <v>2643.9634405550873</v>
      </c>
      <c r="J190" s="25">
        <f t="shared" si="27"/>
        <v>2908.3597846105963</v>
      </c>
      <c r="K190" s="26"/>
      <c r="L190" s="15"/>
      <c r="M190" s="15">
        <f t="shared" si="28"/>
        <v>0.15789286077902684</v>
      </c>
      <c r="N190" s="15">
        <f t="shared" si="29"/>
        <v>0.23909035471947998</v>
      </c>
      <c r="O190" s="15">
        <f t="shared" si="30"/>
        <v>0.28691174309487938</v>
      </c>
      <c r="P190" s="15">
        <f t="shared" si="31"/>
        <v>0.32048041703698027</v>
      </c>
      <c r="Q190" s="15">
        <f t="shared" si="32"/>
        <v>0.35252845874067834</v>
      </c>
      <c r="R190" s="15">
        <f t="shared" si="33"/>
        <v>0</v>
      </c>
    </row>
    <row r="191" spans="2:18">
      <c r="B191" s="34"/>
      <c r="C191" s="35"/>
      <c r="D191" s="65">
        <v>8300</v>
      </c>
      <c r="E191" s="55"/>
      <c r="F191" s="25">
        <f t="shared" si="23"/>
        <v>1307.0225832294714</v>
      </c>
      <c r="G191" s="25">
        <f t="shared" si="24"/>
        <v>1978.7985925407099</v>
      </c>
      <c r="H191" s="25">
        <f t="shared" si="25"/>
        <v>2374.1407284402553</v>
      </c>
      <c r="I191" s="25">
        <f t="shared" si="26"/>
        <v>2651.9151936677649</v>
      </c>
      <c r="J191" s="25">
        <f t="shared" si="27"/>
        <v>2917.1067130345418</v>
      </c>
      <c r="K191" s="26"/>
      <c r="L191" s="15"/>
      <c r="M191" s="15">
        <f t="shared" si="28"/>
        <v>0.15747260038909294</v>
      </c>
      <c r="N191" s="15">
        <f t="shared" si="29"/>
        <v>0.23840946898080842</v>
      </c>
      <c r="O191" s="15">
        <f t="shared" si="30"/>
        <v>0.28604105161930787</v>
      </c>
      <c r="P191" s="15">
        <f t="shared" si="31"/>
        <v>0.31950785465876685</v>
      </c>
      <c r="Q191" s="15">
        <f t="shared" si="32"/>
        <v>0.35145864012464362</v>
      </c>
      <c r="R191" s="15">
        <f t="shared" si="33"/>
        <v>0</v>
      </c>
    </row>
    <row r="192" spans="2:18">
      <c r="B192" s="34"/>
      <c r="C192" s="35"/>
      <c r="D192" s="65">
        <v>8350</v>
      </c>
      <c r="E192" s="55"/>
      <c r="F192" s="25">
        <f t="shared" si="23"/>
        <v>1311.4290650319715</v>
      </c>
      <c r="G192" s="25">
        <f t="shared" si="24"/>
        <v>1985.1017586457099</v>
      </c>
      <c r="H192" s="25">
        <f t="shared" si="25"/>
        <v>2381.2595763477552</v>
      </c>
      <c r="I192" s="25">
        <f t="shared" si="26"/>
        <v>2659.8669467804425</v>
      </c>
      <c r="J192" s="25">
        <f t="shared" si="27"/>
        <v>2925.8536414584869</v>
      </c>
      <c r="K192" s="26"/>
      <c r="L192" s="15"/>
      <c r="M192" s="15">
        <f t="shared" si="28"/>
        <v>0.15705737305772113</v>
      </c>
      <c r="N192" s="15">
        <f t="shared" si="29"/>
        <v>0.23773673756236047</v>
      </c>
      <c r="O192" s="15">
        <f t="shared" si="30"/>
        <v>0.28518078758655752</v>
      </c>
      <c r="P192" s="15">
        <f t="shared" si="31"/>
        <v>0.31854693973418474</v>
      </c>
      <c r="Q192" s="15">
        <f t="shared" si="32"/>
        <v>0.35040163370760324</v>
      </c>
      <c r="R192" s="15">
        <f t="shared" si="33"/>
        <v>0</v>
      </c>
    </row>
    <row r="193" spans="2:18">
      <c r="B193" s="34"/>
      <c r="C193" s="35"/>
      <c r="D193" s="65">
        <v>8400</v>
      </c>
      <c r="E193" s="55"/>
      <c r="F193" s="25">
        <f t="shared" si="23"/>
        <v>1315.8355468344714</v>
      </c>
      <c r="G193" s="25">
        <f t="shared" si="24"/>
        <v>1991.4049247507098</v>
      </c>
      <c r="H193" s="25">
        <f t="shared" si="25"/>
        <v>2388.3784242552551</v>
      </c>
      <c r="I193" s="25">
        <f t="shared" si="26"/>
        <v>2667.8186998931196</v>
      </c>
      <c r="J193" s="25">
        <f t="shared" si="27"/>
        <v>2934.600569882432</v>
      </c>
      <c r="K193" s="26"/>
      <c r="L193" s="15"/>
      <c r="M193" s="15">
        <f t="shared" si="28"/>
        <v>0.15664708890886564</v>
      </c>
      <c r="N193" s="15">
        <f t="shared" si="29"/>
        <v>0.23707201485127499</v>
      </c>
      <c r="O193" s="15">
        <f t="shared" si="30"/>
        <v>0.2843307647922923</v>
      </c>
      <c r="P193" s="15">
        <f t="shared" si="31"/>
        <v>0.31759746427299046</v>
      </c>
      <c r="Q193" s="15">
        <f t="shared" si="32"/>
        <v>0.34935721070028952</v>
      </c>
      <c r="R193" s="15">
        <f t="shared" si="33"/>
        <v>0</v>
      </c>
    </row>
    <row r="194" spans="2:18">
      <c r="B194" s="34"/>
      <c r="C194" s="35"/>
      <c r="D194" s="65">
        <v>8450</v>
      </c>
      <c r="E194" s="55"/>
      <c r="F194" s="25">
        <f t="shared" si="23"/>
        <v>1320.2420286369713</v>
      </c>
      <c r="G194" s="25">
        <f t="shared" si="24"/>
        <v>1997.70809085571</v>
      </c>
      <c r="H194" s="25">
        <f t="shared" si="25"/>
        <v>2395.4972721627551</v>
      </c>
      <c r="I194" s="25">
        <f t="shared" si="26"/>
        <v>2675.7704530057972</v>
      </c>
      <c r="J194" s="25">
        <f t="shared" si="27"/>
        <v>2943.347498306377</v>
      </c>
      <c r="K194" s="26"/>
      <c r="L194" s="15"/>
      <c r="M194" s="15">
        <f t="shared" si="28"/>
        <v>0.15624166019372443</v>
      </c>
      <c r="N194" s="15">
        <f t="shared" si="29"/>
        <v>0.23641515868114912</v>
      </c>
      <c r="O194" s="15">
        <f t="shared" si="30"/>
        <v>0.28349080143937927</v>
      </c>
      <c r="P194" s="15">
        <f t="shared" si="31"/>
        <v>0.31665922520778667</v>
      </c>
      <c r="Q194" s="15">
        <f t="shared" si="32"/>
        <v>0.34832514772856532</v>
      </c>
      <c r="R194" s="15">
        <f t="shared" si="33"/>
        <v>0</v>
      </c>
    </row>
    <row r="195" spans="2:18">
      <c r="B195" s="34"/>
      <c r="C195" s="35"/>
      <c r="D195" s="65">
        <v>8500</v>
      </c>
      <c r="E195" s="55"/>
      <c r="F195" s="25">
        <f t="shared" si="23"/>
        <v>1324.6485104394715</v>
      </c>
      <c r="G195" s="25">
        <f t="shared" si="24"/>
        <v>2004.0112569607099</v>
      </c>
      <c r="H195" s="25">
        <f t="shared" si="25"/>
        <v>2402.616120070255</v>
      </c>
      <c r="I195" s="25">
        <f t="shared" si="26"/>
        <v>2683.7222061184748</v>
      </c>
      <c r="J195" s="25">
        <f t="shared" si="27"/>
        <v>2952.0944267303225</v>
      </c>
      <c r="K195" s="26"/>
      <c r="L195" s="15"/>
      <c r="M195" s="15">
        <f t="shared" si="28"/>
        <v>0.15584100122817313</v>
      </c>
      <c r="N195" s="15">
        <f t="shared" si="29"/>
        <v>0.23576603023067175</v>
      </c>
      <c r="O195" s="15">
        <f t="shared" si="30"/>
        <v>0.28266072000826531</v>
      </c>
      <c r="P195" s="15">
        <f t="shared" si="31"/>
        <v>0.3157320242492323</v>
      </c>
      <c r="Q195" s="15">
        <f t="shared" si="32"/>
        <v>0.34730522667415559</v>
      </c>
      <c r="R195" s="15">
        <f t="shared" si="33"/>
        <v>0</v>
      </c>
    </row>
    <row r="196" spans="2:18">
      <c r="B196" s="34"/>
      <c r="C196" s="35"/>
      <c r="D196" s="65">
        <v>8550</v>
      </c>
      <c r="E196" s="55"/>
      <c r="F196" s="25">
        <f t="shared" si="23"/>
        <v>1329.0549922419714</v>
      </c>
      <c r="G196" s="25">
        <f t="shared" si="24"/>
        <v>2010.3144230657099</v>
      </c>
      <c r="H196" s="25">
        <f t="shared" si="25"/>
        <v>2409.7349679777549</v>
      </c>
      <c r="I196" s="25">
        <f t="shared" si="26"/>
        <v>2691.6739592311524</v>
      </c>
      <c r="J196" s="25">
        <f t="shared" si="27"/>
        <v>2960.8413551542676</v>
      </c>
      <c r="K196" s="26"/>
      <c r="L196" s="15"/>
      <c r="M196" s="15">
        <f t="shared" si="28"/>
        <v>0.15544502833239432</v>
      </c>
      <c r="N196" s="15">
        <f t="shared" si="29"/>
        <v>0.23512449392581403</v>
      </c>
      <c r="O196" s="15">
        <f t="shared" si="30"/>
        <v>0.28184034713190115</v>
      </c>
      <c r="P196" s="15">
        <f t="shared" si="31"/>
        <v>0.31481566774633363</v>
      </c>
      <c r="Q196" s="15">
        <f t="shared" si="32"/>
        <v>0.34629723452096695</v>
      </c>
      <c r="R196" s="15">
        <f t="shared" si="33"/>
        <v>0</v>
      </c>
    </row>
    <row r="197" spans="2:18">
      <c r="B197" s="34"/>
      <c r="C197" s="35"/>
      <c r="D197" s="65">
        <v>8600</v>
      </c>
      <c r="E197" s="55"/>
      <c r="F197" s="25">
        <f t="shared" si="23"/>
        <v>1333.4614740444713</v>
      </c>
      <c r="G197" s="25">
        <f t="shared" si="24"/>
        <v>2016.6175891707101</v>
      </c>
      <c r="H197" s="25">
        <f t="shared" si="25"/>
        <v>2416.8538158852548</v>
      </c>
      <c r="I197" s="25">
        <f t="shared" si="26"/>
        <v>2699.6257123438299</v>
      </c>
      <c r="J197" s="25">
        <f t="shared" si="27"/>
        <v>2969.5882835782127</v>
      </c>
      <c r="K197" s="26"/>
      <c r="L197" s="15"/>
      <c r="M197" s="15">
        <f t="shared" si="28"/>
        <v>0.15505365977261293</v>
      </c>
      <c r="N197" s="15">
        <f t="shared" si="29"/>
        <v>0.23449041734543141</v>
      </c>
      <c r="O197" s="15">
        <f t="shared" si="30"/>
        <v>0.28102951347502964</v>
      </c>
      <c r="P197" s="15">
        <f t="shared" si="31"/>
        <v>0.31390996655160813</v>
      </c>
      <c r="Q197" s="15">
        <f t="shared" si="32"/>
        <v>0.3453009632067689</v>
      </c>
      <c r="R197" s="15">
        <f t="shared" si="33"/>
        <v>0</v>
      </c>
    </row>
    <row r="198" spans="2:18">
      <c r="B198" s="34"/>
      <c r="C198" s="35"/>
      <c r="D198" s="65">
        <v>8650</v>
      </c>
      <c r="E198" s="55"/>
      <c r="F198" s="25">
        <f t="shared" si="23"/>
        <v>1337.8679558469714</v>
      </c>
      <c r="G198" s="25">
        <f t="shared" si="24"/>
        <v>2022.92075527571</v>
      </c>
      <c r="H198" s="25">
        <f t="shared" si="25"/>
        <v>2423.9726637927552</v>
      </c>
      <c r="I198" s="25">
        <f t="shared" si="26"/>
        <v>2707.5774654565071</v>
      </c>
      <c r="J198" s="25">
        <f t="shared" si="27"/>
        <v>2978.3352120021582</v>
      </c>
      <c r="K198" s="26"/>
      <c r="L198" s="15"/>
      <c r="M198" s="15">
        <f t="shared" si="28"/>
        <v>0.15466681570485219</v>
      </c>
      <c r="N198" s="15">
        <f t="shared" si="29"/>
        <v>0.23386367113013989</v>
      </c>
      <c r="O198" s="15">
        <f t="shared" si="30"/>
        <v>0.28022805361765957</v>
      </c>
      <c r="P198" s="15">
        <f t="shared" si="31"/>
        <v>0.31301473589092565</v>
      </c>
      <c r="Q198" s="15">
        <f t="shared" si="32"/>
        <v>0.34431620948001829</v>
      </c>
      <c r="R198" s="15">
        <f t="shared" si="33"/>
        <v>0</v>
      </c>
    </row>
    <row r="199" spans="2:18">
      <c r="B199" s="34"/>
      <c r="C199" s="35"/>
      <c r="D199" s="65">
        <v>8700</v>
      </c>
      <c r="E199" s="55"/>
      <c r="F199" s="25">
        <f t="shared" si="23"/>
        <v>1342.2744376494713</v>
      </c>
      <c r="G199" s="25">
        <f t="shared" si="24"/>
        <v>2029.22392138071</v>
      </c>
      <c r="H199" s="25">
        <f t="shared" si="25"/>
        <v>2431.0915117002551</v>
      </c>
      <c r="I199" s="25">
        <f t="shared" si="26"/>
        <v>2715.5292185691846</v>
      </c>
      <c r="J199" s="25">
        <f t="shared" si="27"/>
        <v>2987.0821404261033</v>
      </c>
      <c r="K199" s="26"/>
      <c r="L199" s="15"/>
      <c r="M199" s="15">
        <f t="shared" si="28"/>
        <v>0.1542844181206289</v>
      </c>
      <c r="N199" s="15">
        <f t="shared" si="29"/>
        <v>0.23324412889433449</v>
      </c>
      <c r="O199" s="15">
        <f t="shared" si="30"/>
        <v>0.27943580594255807</v>
      </c>
      <c r="P199" s="15">
        <f t="shared" si="31"/>
        <v>0.31212979523783729</v>
      </c>
      <c r="Q199" s="15">
        <f t="shared" si="32"/>
        <v>0.34334277476162106</v>
      </c>
      <c r="R199" s="15">
        <f t="shared" si="33"/>
        <v>0</v>
      </c>
    </row>
    <row r="200" spans="2:18">
      <c r="B200" s="34"/>
      <c r="C200" s="35"/>
      <c r="D200" s="65">
        <v>8750</v>
      </c>
      <c r="E200" s="55"/>
      <c r="F200" s="25">
        <f t="shared" si="23"/>
        <v>1346.6809194519712</v>
      </c>
      <c r="G200" s="25">
        <f t="shared" si="24"/>
        <v>2035.5270874857101</v>
      </c>
      <c r="H200" s="25">
        <f t="shared" si="25"/>
        <v>2438.210359607755</v>
      </c>
      <c r="I200" s="25">
        <f t="shared" si="26"/>
        <v>2723.4809716818622</v>
      </c>
      <c r="J200" s="25">
        <f t="shared" si="27"/>
        <v>2995.8290688500483</v>
      </c>
      <c r="K200" s="26"/>
      <c r="L200" s="15"/>
      <c r="M200" s="15">
        <f t="shared" si="28"/>
        <v>0.15390639079451099</v>
      </c>
      <c r="N200" s="15">
        <f t="shared" si="29"/>
        <v>0.23263166714122402</v>
      </c>
      <c r="O200" s="15">
        <f t="shared" si="30"/>
        <v>0.27865261252660056</v>
      </c>
      <c r="P200" s="15">
        <f t="shared" si="31"/>
        <v>0.31125496819221282</v>
      </c>
      <c r="Q200" s="15">
        <f t="shared" si="32"/>
        <v>0.3423804650114341</v>
      </c>
      <c r="R200" s="15">
        <f t="shared" si="33"/>
        <v>0</v>
      </c>
    </row>
    <row r="201" spans="2:18">
      <c r="B201" s="34"/>
      <c r="C201" s="35"/>
      <c r="D201" s="65">
        <v>8800</v>
      </c>
      <c r="E201" s="55"/>
      <c r="F201" s="25">
        <f t="shared" si="23"/>
        <v>1351.0874012544714</v>
      </c>
      <c r="G201" s="25">
        <f t="shared" si="24"/>
        <v>2041.8302535907101</v>
      </c>
      <c r="H201" s="25">
        <f t="shared" si="25"/>
        <v>2445.3292075152549</v>
      </c>
      <c r="I201" s="25">
        <f t="shared" si="26"/>
        <v>2731.4327247945398</v>
      </c>
      <c r="J201" s="25">
        <f t="shared" si="27"/>
        <v>3004.5759972739938</v>
      </c>
      <c r="K201" s="26"/>
      <c r="L201" s="15"/>
      <c r="M201" s="15">
        <f t="shared" si="28"/>
        <v>0.15353265923346265</v>
      </c>
      <c r="N201" s="15">
        <f t="shared" si="29"/>
        <v>0.23202616518076249</v>
      </c>
      <c r="O201" s="15">
        <f t="shared" si="30"/>
        <v>0.27787831903582444</v>
      </c>
      <c r="P201" s="15">
        <f t="shared" si="31"/>
        <v>0.31039008236301591</v>
      </c>
      <c r="Q201" s="15">
        <f t="shared" si="32"/>
        <v>0.34142909059931748</v>
      </c>
      <c r="R201" s="15">
        <f t="shared" si="33"/>
        <v>0</v>
      </c>
    </row>
    <row r="202" spans="2:18">
      <c r="B202" s="34"/>
      <c r="C202" s="35"/>
      <c r="D202" s="65">
        <v>8850</v>
      </c>
      <c r="E202" s="55"/>
      <c r="F202" s="25">
        <f t="shared" si="23"/>
        <v>1355.4938830569713</v>
      </c>
      <c r="G202" s="25">
        <f t="shared" si="24"/>
        <v>2048.13341969571</v>
      </c>
      <c r="H202" s="25">
        <f t="shared" si="25"/>
        <v>2452.4480554227548</v>
      </c>
      <c r="I202" s="25">
        <f t="shared" si="26"/>
        <v>2739.3844779072174</v>
      </c>
      <c r="J202" s="25">
        <f t="shared" si="27"/>
        <v>3013.3229256979389</v>
      </c>
      <c r="K202" s="26"/>
      <c r="L202" s="15"/>
      <c r="M202" s="15">
        <f t="shared" si="28"/>
        <v>0.15316315062790636</v>
      </c>
      <c r="N202" s="15">
        <f t="shared" si="29"/>
        <v>0.23142750505036272</v>
      </c>
      <c r="O202" s="15">
        <f t="shared" si="30"/>
        <v>0.2771127746240401</v>
      </c>
      <c r="P202" s="15">
        <f t="shared" si="31"/>
        <v>0.30953496925505281</v>
      </c>
      <c r="Q202" s="15">
        <f t="shared" si="32"/>
        <v>0.34048846618055806</v>
      </c>
      <c r="R202" s="15">
        <f t="shared" si="33"/>
        <v>0</v>
      </c>
    </row>
    <row r="203" spans="2:18">
      <c r="B203" s="34"/>
      <c r="C203" s="35"/>
      <c r="D203" s="65">
        <v>8900</v>
      </c>
      <c r="E203" s="55"/>
      <c r="F203" s="25">
        <f t="shared" si="23"/>
        <v>1359.9003648594714</v>
      </c>
      <c r="G203" s="25">
        <f t="shared" si="24"/>
        <v>2054.43658580071</v>
      </c>
      <c r="H203" s="25">
        <f t="shared" si="25"/>
        <v>2459.5669033302547</v>
      </c>
      <c r="I203" s="25">
        <f t="shared" si="26"/>
        <v>2747.3362310198945</v>
      </c>
      <c r="J203" s="25">
        <f t="shared" si="27"/>
        <v>3022.069854121884</v>
      </c>
      <c r="K203" s="26"/>
      <c r="L203" s="15"/>
      <c r="M203" s="15">
        <f t="shared" si="28"/>
        <v>0.15279779380443501</v>
      </c>
      <c r="N203" s="15">
        <f t="shared" si="29"/>
        <v>0.23083557143828201</v>
      </c>
      <c r="O203" s="15">
        <f t="shared" si="30"/>
        <v>0.27635583183486007</v>
      </c>
      <c r="P203" s="15">
        <f t="shared" si="31"/>
        <v>0.30868946415953868</v>
      </c>
      <c r="Q203" s="15">
        <f t="shared" si="32"/>
        <v>0.33955841057549258</v>
      </c>
      <c r="R203" s="15">
        <f t="shared" si="33"/>
        <v>0</v>
      </c>
    </row>
    <row r="204" spans="2:18">
      <c r="B204" s="34"/>
      <c r="C204" s="35"/>
      <c r="D204" s="65">
        <v>8950</v>
      </c>
      <c r="E204" s="55"/>
      <c r="F204" s="25">
        <f t="shared" si="23"/>
        <v>1364.3068466619713</v>
      </c>
      <c r="G204" s="25">
        <f t="shared" si="24"/>
        <v>2060.7397519057099</v>
      </c>
      <c r="H204" s="25">
        <f t="shared" si="25"/>
        <v>2466.6857512377551</v>
      </c>
      <c r="I204" s="25">
        <f t="shared" si="26"/>
        <v>2755.2879841325721</v>
      </c>
      <c r="J204" s="25">
        <f t="shared" si="27"/>
        <v>3030.8167825458295</v>
      </c>
      <c r="K204" s="26"/>
      <c r="L204" s="15"/>
      <c r="M204" s="15">
        <f t="shared" si="28"/>
        <v>0.15243651918010853</v>
      </c>
      <c r="N204" s="15">
        <f t="shared" si="29"/>
        <v>0.23025025160957652</v>
      </c>
      <c r="O204" s="15">
        <f t="shared" si="30"/>
        <v>0.27560734650701174</v>
      </c>
      <c r="P204" s="15">
        <f t="shared" si="31"/>
        <v>0.30785340604833206</v>
      </c>
      <c r="Q204" s="15">
        <f t="shared" si="32"/>
        <v>0.33863874665316529</v>
      </c>
      <c r="R204" s="15">
        <f t="shared" si="33"/>
        <v>0</v>
      </c>
    </row>
    <row r="205" spans="2:18">
      <c r="B205" s="34"/>
      <c r="C205" s="35"/>
      <c r="D205" s="65">
        <v>9000</v>
      </c>
      <c r="E205" s="55"/>
      <c r="F205" s="25">
        <f t="shared" si="23"/>
        <v>1368.7133284644713</v>
      </c>
      <c r="G205" s="25">
        <f t="shared" si="24"/>
        <v>2067.0429180107103</v>
      </c>
      <c r="H205" s="25">
        <f t="shared" si="25"/>
        <v>2473.804599145255</v>
      </c>
      <c r="I205" s="25">
        <f t="shared" si="26"/>
        <v>2763.2397372452497</v>
      </c>
      <c r="J205" s="25">
        <f t="shared" si="27"/>
        <v>3039.5637109697745</v>
      </c>
      <c r="K205" s="26"/>
      <c r="L205" s="15"/>
      <c r="M205" s="15">
        <f t="shared" si="28"/>
        <v>0.15207925871827457</v>
      </c>
      <c r="N205" s="15">
        <f t="shared" si="29"/>
        <v>0.22967143533452336</v>
      </c>
      <c r="O205" s="15">
        <f t="shared" si="30"/>
        <v>0.27486717768280611</v>
      </c>
      <c r="P205" s="15">
        <f t="shared" si="31"/>
        <v>0.3070266374716944</v>
      </c>
      <c r="Q205" s="15">
        <f t="shared" si="32"/>
        <v>0.33772930121886385</v>
      </c>
      <c r="R205" s="15">
        <f t="shared" si="33"/>
        <v>0</v>
      </c>
    </row>
    <row r="206" spans="2:18">
      <c r="B206" s="34"/>
      <c r="C206" s="35"/>
      <c r="D206" s="65">
        <v>9050</v>
      </c>
      <c r="E206" s="55"/>
      <c r="F206" s="25">
        <f t="shared" si="23"/>
        <v>1373.1198102669714</v>
      </c>
      <c r="G206" s="25">
        <f t="shared" si="24"/>
        <v>2073.3460841157103</v>
      </c>
      <c r="H206" s="25">
        <f t="shared" si="25"/>
        <v>2480.9234470527549</v>
      </c>
      <c r="I206" s="25">
        <f t="shared" si="26"/>
        <v>2771.1914903579273</v>
      </c>
      <c r="J206" s="25">
        <f t="shared" si="27"/>
        <v>3048.3106393937196</v>
      </c>
      <c r="K206" s="26"/>
      <c r="L206" s="15"/>
      <c r="M206" s="15">
        <f t="shared" si="28"/>
        <v>0.1517259458858532</v>
      </c>
      <c r="N206" s="15">
        <f t="shared" si="29"/>
        <v>0.2290990148194155</v>
      </c>
      <c r="O206" s="15">
        <f t="shared" si="30"/>
        <v>0.27413518751964144</v>
      </c>
      <c r="P206" s="15">
        <f t="shared" si="31"/>
        <v>0.30620900445943949</v>
      </c>
      <c r="Q206" s="15">
        <f t="shared" si="32"/>
        <v>0.33682990490538339</v>
      </c>
      <c r="R206" s="15">
        <f t="shared" si="33"/>
        <v>0</v>
      </c>
    </row>
    <row r="207" spans="2:18">
      <c r="B207" s="34"/>
      <c r="C207" s="35"/>
      <c r="D207" s="65">
        <v>9100</v>
      </c>
      <c r="E207" s="55"/>
      <c r="F207" s="25">
        <f t="shared" si="23"/>
        <v>1377.5775045485707</v>
      </c>
      <c r="G207" s="25">
        <f t="shared" si="24"/>
        <v>2080.4319342323429</v>
      </c>
      <c r="H207" s="25">
        <f t="shared" si="25"/>
        <v>2489.7959918266592</v>
      </c>
      <c r="I207" s="25">
        <f t="shared" si="26"/>
        <v>2781.1021228703785</v>
      </c>
      <c r="J207" s="25">
        <f t="shared" si="27"/>
        <v>3059.2123351574169</v>
      </c>
      <c r="K207" s="26"/>
      <c r="L207" s="15"/>
      <c r="M207" s="15">
        <f t="shared" si="28"/>
        <v>0.1513821433569858</v>
      </c>
      <c r="N207" s="15">
        <f t="shared" si="29"/>
        <v>0.22861889387168602</v>
      </c>
      <c r="O207" s="15">
        <f t="shared" si="30"/>
        <v>0.27360395514578673</v>
      </c>
      <c r="P207" s="15">
        <f t="shared" si="31"/>
        <v>0.30561561789784381</v>
      </c>
      <c r="Q207" s="15">
        <f t="shared" si="32"/>
        <v>0.33617717968762822</v>
      </c>
      <c r="R207" s="15">
        <f t="shared" si="33"/>
        <v>0</v>
      </c>
    </row>
    <row r="208" spans="2:18">
      <c r="B208" s="34"/>
      <c r="C208" s="35"/>
      <c r="D208" s="65">
        <v>9150</v>
      </c>
      <c r="E208" s="55"/>
      <c r="F208" s="25">
        <f t="shared" si="23"/>
        <v>1382.0630077920707</v>
      </c>
      <c r="G208" s="25">
        <f t="shared" si="24"/>
        <v>2087.9427907193426</v>
      </c>
      <c r="H208" s="25">
        <f t="shared" si="25"/>
        <v>2499.6208140571594</v>
      </c>
      <c r="I208" s="25">
        <f t="shared" si="26"/>
        <v>2792.0764493018469</v>
      </c>
      <c r="J208" s="25">
        <f t="shared" si="27"/>
        <v>3071.2840942320322</v>
      </c>
      <c r="K208" s="26"/>
      <c r="L208" s="15"/>
      <c r="M208" s="15">
        <f t="shared" si="28"/>
        <v>0.15104513746361428</v>
      </c>
      <c r="N208" s="15">
        <f t="shared" si="29"/>
        <v>0.2281904689310757</v>
      </c>
      <c r="O208" s="15">
        <f t="shared" si="30"/>
        <v>0.27318260262919775</v>
      </c>
      <c r="P208" s="15">
        <f t="shared" si="31"/>
        <v>0.30514496713681388</v>
      </c>
      <c r="Q208" s="15">
        <f t="shared" si="32"/>
        <v>0.33565946385049533</v>
      </c>
      <c r="R208" s="15">
        <f t="shared" si="33"/>
        <v>0</v>
      </c>
    </row>
    <row r="209" spans="2:18">
      <c r="B209" s="34"/>
      <c r="C209" s="35"/>
      <c r="D209" s="65">
        <v>9200</v>
      </c>
      <c r="E209" s="55"/>
      <c r="F209" s="25">
        <f t="shared" si="23"/>
        <v>1386.5485110355708</v>
      </c>
      <c r="G209" s="25">
        <f t="shared" si="24"/>
        <v>2095.4536472063428</v>
      </c>
      <c r="H209" s="25">
        <f t="shared" si="25"/>
        <v>2509.4456362876595</v>
      </c>
      <c r="I209" s="25">
        <f t="shared" si="26"/>
        <v>2803.0507757333153</v>
      </c>
      <c r="J209" s="25">
        <f t="shared" si="27"/>
        <v>3083.3558533066475</v>
      </c>
      <c r="K209" s="26"/>
      <c r="L209" s="15"/>
      <c r="M209" s="15">
        <f t="shared" si="28"/>
        <v>0.15071179467777943</v>
      </c>
      <c r="N209" s="15">
        <f t="shared" si="29"/>
        <v>0.22776670078329814</v>
      </c>
      <c r="O209" s="15">
        <f t="shared" si="30"/>
        <v>0.27276583003126731</v>
      </c>
      <c r="P209" s="15">
        <f t="shared" si="31"/>
        <v>0.3046794321449256</v>
      </c>
      <c r="Q209" s="15">
        <f t="shared" si="32"/>
        <v>0.33514737535941819</v>
      </c>
      <c r="R209" s="15">
        <f t="shared" si="33"/>
        <v>0</v>
      </c>
    </row>
    <row r="210" spans="2:18">
      <c r="B210" s="34"/>
      <c r="C210" s="35"/>
      <c r="D210" s="65">
        <v>9250</v>
      </c>
      <c r="E210" s="55"/>
      <c r="F210" s="25">
        <f t="shared" si="23"/>
        <v>1391.0340142790708</v>
      </c>
      <c r="G210" s="25">
        <f t="shared" si="24"/>
        <v>2102.9645036933425</v>
      </c>
      <c r="H210" s="25">
        <f t="shared" si="25"/>
        <v>2519.2704585181596</v>
      </c>
      <c r="I210" s="25">
        <f t="shared" si="26"/>
        <v>2814.0251021647837</v>
      </c>
      <c r="J210" s="25">
        <f t="shared" si="27"/>
        <v>3095.4276123812629</v>
      </c>
      <c r="K210" s="26"/>
      <c r="L210" s="15"/>
      <c r="M210" s="15">
        <f t="shared" si="28"/>
        <v>0.15038205559773737</v>
      </c>
      <c r="N210" s="15">
        <f t="shared" si="29"/>
        <v>0.22734751391279379</v>
      </c>
      <c r="O210" s="15">
        <f t="shared" si="30"/>
        <v>0.27235356308304426</v>
      </c>
      <c r="P210" s="15">
        <f t="shared" si="31"/>
        <v>0.30421892996376038</v>
      </c>
      <c r="Q210" s="15">
        <f t="shared" si="32"/>
        <v>0.33464082296013653</v>
      </c>
      <c r="R210" s="15">
        <f t="shared" si="33"/>
        <v>0</v>
      </c>
    </row>
    <row r="211" spans="2:18">
      <c r="B211" s="34"/>
      <c r="C211" s="35"/>
      <c r="D211" s="65">
        <v>9300</v>
      </c>
      <c r="E211" s="55"/>
      <c r="F211" s="25">
        <f t="shared" si="23"/>
        <v>1395.5195175225708</v>
      </c>
      <c r="G211" s="25">
        <f t="shared" si="24"/>
        <v>2110.4753601803427</v>
      </c>
      <c r="H211" s="25">
        <f t="shared" si="25"/>
        <v>2529.0952807486597</v>
      </c>
      <c r="I211" s="25">
        <f t="shared" si="26"/>
        <v>2824.9994285962521</v>
      </c>
      <c r="J211" s="25">
        <f t="shared" si="27"/>
        <v>3107.4993714558782</v>
      </c>
      <c r="K211" s="26"/>
      <c r="L211" s="15"/>
      <c r="M211" s="15">
        <f t="shared" si="28"/>
        <v>0.15005586209920116</v>
      </c>
      <c r="N211" s="15">
        <f t="shared" si="29"/>
        <v>0.22693283442799383</v>
      </c>
      <c r="O211" s="15">
        <f t="shared" si="30"/>
        <v>0.2719457291127591</v>
      </c>
      <c r="P211" s="15">
        <f t="shared" si="31"/>
        <v>0.30376337941895182</v>
      </c>
      <c r="Q211" s="15">
        <f t="shared" si="32"/>
        <v>0.33413971736084713</v>
      </c>
      <c r="R211" s="15">
        <f t="shared" si="33"/>
        <v>0</v>
      </c>
    </row>
    <row r="212" spans="2:18">
      <c r="B212" s="34"/>
      <c r="C212" s="35"/>
      <c r="D212" s="65">
        <v>9350</v>
      </c>
      <c r="E212" s="55"/>
      <c r="F212" s="25">
        <f t="shared" si="23"/>
        <v>1400.0050207660709</v>
      </c>
      <c r="G212" s="25">
        <f t="shared" si="24"/>
        <v>2117.9862166673429</v>
      </c>
      <c r="H212" s="25">
        <f t="shared" si="25"/>
        <v>2538.9201029791593</v>
      </c>
      <c r="I212" s="25">
        <f t="shared" si="26"/>
        <v>2835.9737550277209</v>
      </c>
      <c r="J212" s="25">
        <f t="shared" si="27"/>
        <v>3119.5711305304935</v>
      </c>
      <c r="K212" s="26"/>
      <c r="L212" s="15"/>
      <c r="M212" s="15">
        <f t="shared" si="28"/>
        <v>0.14973315730118406</v>
      </c>
      <c r="N212" s="15">
        <f t="shared" si="29"/>
        <v>0.22652259001789762</v>
      </c>
      <c r="O212" s="15">
        <f t="shared" si="30"/>
        <v>0.27154225700311863</v>
      </c>
      <c r="P212" s="15">
        <f t="shared" si="31"/>
        <v>0.30331270107248354</v>
      </c>
      <c r="Q212" s="15">
        <f t="shared" si="32"/>
        <v>0.33364397117973194</v>
      </c>
      <c r="R212" s="15">
        <f t="shared" si="33"/>
        <v>0</v>
      </c>
    </row>
    <row r="213" spans="2:18">
      <c r="B213" s="34"/>
      <c r="C213" s="35"/>
      <c r="D213" s="65">
        <v>9400</v>
      </c>
      <c r="E213" s="55"/>
      <c r="F213" s="25">
        <f t="shared" si="23"/>
        <v>1404.4905240095709</v>
      </c>
      <c r="G213" s="25">
        <f t="shared" si="24"/>
        <v>2125.4970731543426</v>
      </c>
      <c r="H213" s="25">
        <f t="shared" si="25"/>
        <v>2548.7449252096594</v>
      </c>
      <c r="I213" s="25">
        <f t="shared" si="26"/>
        <v>2846.9480814591893</v>
      </c>
      <c r="J213" s="25">
        <f t="shared" si="27"/>
        <v>3131.6428896051088</v>
      </c>
      <c r="K213" s="26"/>
      <c r="L213" s="15"/>
      <c r="M213" s="15">
        <f t="shared" si="28"/>
        <v>0.14941388553293308</v>
      </c>
      <c r="N213" s="15">
        <f t="shared" si="29"/>
        <v>0.22611670991003646</v>
      </c>
      <c r="O213" s="15">
        <f t="shared" si="30"/>
        <v>0.27114307714996377</v>
      </c>
      <c r="P213" s="15">
        <f t="shared" si="31"/>
        <v>0.30286681717650948</v>
      </c>
      <c r="Q213" s="15">
        <f t="shared" si="32"/>
        <v>0.33315349889416052</v>
      </c>
      <c r="R213" s="15">
        <f t="shared" si="33"/>
        <v>0</v>
      </c>
    </row>
    <row r="214" spans="2:18">
      <c r="B214" s="34"/>
      <c r="C214" s="35"/>
      <c r="D214" s="65">
        <v>9450</v>
      </c>
      <c r="E214" s="55"/>
      <c r="F214" s="25">
        <f t="shared" si="23"/>
        <v>1408.9760272530709</v>
      </c>
      <c r="G214" s="25">
        <f t="shared" si="24"/>
        <v>2133.0079296413428</v>
      </c>
      <c r="H214" s="25">
        <f t="shared" si="25"/>
        <v>2558.5697474401595</v>
      </c>
      <c r="I214" s="25">
        <f t="shared" si="26"/>
        <v>2857.9224078906577</v>
      </c>
      <c r="J214" s="25">
        <f t="shared" si="27"/>
        <v>3143.7146486797242</v>
      </c>
      <c r="K214" s="26"/>
      <c r="L214" s="15"/>
      <c r="M214" s="15">
        <f t="shared" si="28"/>
        <v>0.14909799230191226</v>
      </c>
      <c r="N214" s="15">
        <f t="shared" si="29"/>
        <v>0.22571512482977171</v>
      </c>
      <c r="O214" s="15">
        <f t="shared" si="30"/>
        <v>0.27074812142223909</v>
      </c>
      <c r="P214" s="15">
        <f t="shared" si="31"/>
        <v>0.30242565162864105</v>
      </c>
      <c r="Q214" s="15">
        <f t="shared" si="32"/>
        <v>0.33266821679150521</v>
      </c>
      <c r="R214" s="15">
        <f t="shared" si="33"/>
        <v>0</v>
      </c>
    </row>
    <row r="215" spans="2:18">
      <c r="B215" s="34"/>
      <c r="C215" s="35"/>
      <c r="D215" s="65">
        <v>9500</v>
      </c>
      <c r="E215" s="55"/>
      <c r="F215" s="25">
        <f t="shared" si="23"/>
        <v>1413.4615304965707</v>
      </c>
      <c r="G215" s="25">
        <f t="shared" si="24"/>
        <v>2140.5187861283425</v>
      </c>
      <c r="H215" s="25">
        <f t="shared" si="25"/>
        <v>2568.3945696706596</v>
      </c>
      <c r="I215" s="25">
        <f t="shared" si="26"/>
        <v>2868.8967343221261</v>
      </c>
      <c r="J215" s="25">
        <f t="shared" si="27"/>
        <v>3155.7864077543395</v>
      </c>
      <c r="K215" s="26"/>
      <c r="L215" s="15"/>
      <c r="M215" s="15">
        <f t="shared" si="28"/>
        <v>0.14878542426279692</v>
      </c>
      <c r="N215" s="15">
        <f t="shared" si="29"/>
        <v>0.22531776696087816</v>
      </c>
      <c r="O215" s="15">
        <f t="shared" si="30"/>
        <v>0.27035732312322736</v>
      </c>
      <c r="P215" s="15">
        <f t="shared" si="31"/>
        <v>0.30198912992864485</v>
      </c>
      <c r="Q215" s="15">
        <f t="shared" si="32"/>
        <v>0.33218804292150944</v>
      </c>
      <c r="R215" s="15">
        <f t="shared" si="33"/>
        <v>0</v>
      </c>
    </row>
    <row r="216" spans="2:18">
      <c r="B216" s="34"/>
      <c r="C216" s="35"/>
      <c r="D216" s="65">
        <v>9550</v>
      </c>
      <c r="E216" s="55"/>
      <c r="F216" s="25">
        <f t="shared" si="23"/>
        <v>1417.9470337400708</v>
      </c>
      <c r="G216" s="25">
        <f t="shared" si="24"/>
        <v>2148.0296426153427</v>
      </c>
      <c r="H216" s="25">
        <f t="shared" si="25"/>
        <v>2578.2193919011597</v>
      </c>
      <c r="I216" s="25">
        <f t="shared" si="26"/>
        <v>2879.8710607535945</v>
      </c>
      <c r="J216" s="25">
        <f t="shared" si="27"/>
        <v>3167.8581668289548</v>
      </c>
      <c r="K216" s="26"/>
      <c r="L216" s="15"/>
      <c r="M216" s="15">
        <f t="shared" si="28"/>
        <v>0.14847612918744196</v>
      </c>
      <c r="N216" s="15">
        <f t="shared" si="29"/>
        <v>0.22492456990736573</v>
      </c>
      <c r="O216" s="15">
        <f t="shared" si="30"/>
        <v>0.26997061695300101</v>
      </c>
      <c r="P216" s="15">
        <f t="shared" si="31"/>
        <v>0.30155717913650204</v>
      </c>
      <c r="Q216" s="15">
        <f t="shared" si="32"/>
        <v>0.33171289705015233</v>
      </c>
      <c r="R216" s="15">
        <f t="shared" si="33"/>
        <v>0</v>
      </c>
    </row>
    <row r="217" spans="2:18">
      <c r="B217" s="34"/>
      <c r="C217" s="35"/>
      <c r="D217" s="65">
        <v>9600</v>
      </c>
      <c r="E217" s="55"/>
      <c r="F217" s="25">
        <f t="shared" si="23"/>
        <v>1422.4325369835708</v>
      </c>
      <c r="G217" s="25">
        <f t="shared" si="24"/>
        <v>2155.5404991023429</v>
      </c>
      <c r="H217" s="25">
        <f t="shared" si="25"/>
        <v>2588.0442141316594</v>
      </c>
      <c r="I217" s="25">
        <f t="shared" si="26"/>
        <v>2890.8453871850629</v>
      </c>
      <c r="J217" s="25">
        <f t="shared" si="27"/>
        <v>3179.9299259035702</v>
      </c>
      <c r="K217" s="26"/>
      <c r="L217" s="15"/>
      <c r="M217" s="15">
        <f t="shared" si="28"/>
        <v>0.14817005593578864</v>
      </c>
      <c r="N217" s="15">
        <f t="shared" si="29"/>
        <v>0.22453546865649404</v>
      </c>
      <c r="O217" s="15">
        <f t="shared" si="30"/>
        <v>0.26958793897204786</v>
      </c>
      <c r="P217" s="15">
        <f t="shared" si="31"/>
        <v>0.30112972783177738</v>
      </c>
      <c r="Q217" s="15">
        <f t="shared" si="32"/>
        <v>0.3312427006149552</v>
      </c>
      <c r="R217" s="15">
        <f t="shared" si="33"/>
        <v>0</v>
      </c>
    </row>
    <row r="218" spans="2:18">
      <c r="B218" s="34"/>
      <c r="C218" s="35"/>
      <c r="D218" s="65">
        <v>9650</v>
      </c>
      <c r="E218" s="55"/>
      <c r="F218" s="25">
        <f t="shared" si="23"/>
        <v>1426.9180402270708</v>
      </c>
      <c r="G218" s="25">
        <f t="shared" si="24"/>
        <v>2163.0513555893426</v>
      </c>
      <c r="H218" s="25">
        <f t="shared" si="25"/>
        <v>2597.8690363621595</v>
      </c>
      <c r="I218" s="25">
        <f t="shared" si="26"/>
        <v>2901.8197136165318</v>
      </c>
      <c r="J218" s="25">
        <f t="shared" si="27"/>
        <v>3192.0016849781859</v>
      </c>
      <c r="K218" s="26"/>
      <c r="L218" s="15"/>
      <c r="M218" s="15">
        <f t="shared" si="28"/>
        <v>0.14786715442767573</v>
      </c>
      <c r="N218" s="15">
        <f t="shared" si="29"/>
        <v>0.22415039954293706</v>
      </c>
      <c r="O218" s="15">
        <f t="shared" si="30"/>
        <v>0.26920922656602692</v>
      </c>
      <c r="P218" s="15">
        <f t="shared" si="31"/>
        <v>0.30070670607425198</v>
      </c>
      <c r="Q218" s="15">
        <f t="shared" si="32"/>
        <v>0.33077737668167728</v>
      </c>
      <c r="R218" s="15">
        <f t="shared" si="33"/>
        <v>0</v>
      </c>
    </row>
    <row r="219" spans="2:18">
      <c r="B219" s="34"/>
      <c r="C219" s="35"/>
      <c r="D219" s="65">
        <v>9700</v>
      </c>
      <c r="E219" s="55"/>
      <c r="F219" s="25">
        <f t="shared" si="23"/>
        <v>1431.4035434705709</v>
      </c>
      <c r="G219" s="25">
        <f t="shared" si="24"/>
        <v>2170.5622120763428</v>
      </c>
      <c r="H219" s="25">
        <f t="shared" si="25"/>
        <v>2607.6938585926596</v>
      </c>
      <c r="I219" s="25">
        <f t="shared" si="26"/>
        <v>2912.7940400480002</v>
      </c>
      <c r="J219" s="25">
        <f t="shared" si="27"/>
        <v>3204.0734440528013</v>
      </c>
      <c r="K219" s="26"/>
      <c r="L219" s="15"/>
      <c r="M219" s="15">
        <f t="shared" si="28"/>
        <v>0.14756737561552277</v>
      </c>
      <c r="N219" s="15">
        <f t="shared" si="29"/>
        <v>0.22376930021405597</v>
      </c>
      <c r="O219" s="15">
        <f t="shared" si="30"/>
        <v>0.26883441841161437</v>
      </c>
      <c r="P219" s="15">
        <f t="shared" si="31"/>
        <v>0.30028804536577319</v>
      </c>
      <c r="Q219" s="15">
        <f t="shared" si="32"/>
        <v>0.33031684990235066</v>
      </c>
      <c r="R219" s="15">
        <f t="shared" si="33"/>
        <v>0</v>
      </c>
    </row>
    <row r="220" spans="2:18">
      <c r="B220" s="34"/>
      <c r="C220" s="35"/>
      <c r="D220" s="65">
        <v>9750</v>
      </c>
      <c r="E220" s="55"/>
      <c r="F220" s="25">
        <f t="shared" si="23"/>
        <v>1435.8890467140709</v>
      </c>
      <c r="G220" s="25">
        <f t="shared" si="24"/>
        <v>2178.0730685633425</v>
      </c>
      <c r="H220" s="25">
        <f t="shared" si="25"/>
        <v>2617.5186808231597</v>
      </c>
      <c r="I220" s="25">
        <f t="shared" si="26"/>
        <v>2923.7683664794686</v>
      </c>
      <c r="J220" s="25">
        <f t="shared" si="27"/>
        <v>3216.1452031274166</v>
      </c>
      <c r="K220" s="26"/>
      <c r="L220" s="15"/>
      <c r="M220" s="15">
        <f t="shared" si="28"/>
        <v>0.14727067145785341</v>
      </c>
      <c r="N220" s="15">
        <f t="shared" si="29"/>
        <v>0.22339210959624026</v>
      </c>
      <c r="O220" s="15">
        <f t="shared" si="30"/>
        <v>0.26846345444340097</v>
      </c>
      <c r="P220" s="15">
        <f t="shared" si="31"/>
        <v>0.29987367861327885</v>
      </c>
      <c r="Q220" s="15">
        <f t="shared" si="32"/>
        <v>0.32986104647460684</v>
      </c>
      <c r="R220" s="15">
        <f t="shared" si="33"/>
        <v>0</v>
      </c>
    </row>
    <row r="221" spans="2:18">
      <c r="B221" s="34"/>
      <c r="C221" s="35"/>
      <c r="D221" s="65">
        <v>9800</v>
      </c>
      <c r="E221" s="55"/>
      <c r="F221" s="25">
        <f t="shared" si="23"/>
        <v>1440.3745499575709</v>
      </c>
      <c r="G221" s="25">
        <f t="shared" si="24"/>
        <v>2185.5839250503427</v>
      </c>
      <c r="H221" s="25">
        <f t="shared" si="25"/>
        <v>2627.3435030536598</v>
      </c>
      <c r="I221" s="25">
        <f t="shared" si="26"/>
        <v>2934.742692910937</v>
      </c>
      <c r="J221" s="25">
        <f t="shared" si="27"/>
        <v>3228.2169622020319</v>
      </c>
      <c r="K221" s="26"/>
      <c r="L221" s="15"/>
      <c r="M221" s="15">
        <f t="shared" si="28"/>
        <v>0.1469769948936297</v>
      </c>
      <c r="N221" s="15">
        <f t="shared" si="29"/>
        <v>0.22301876786227987</v>
      </c>
      <c r="O221" s="15">
        <f t="shared" si="30"/>
        <v>0.26809627582180201</v>
      </c>
      <c r="P221" s="15">
        <f t="shared" si="31"/>
        <v>0.29946354009295273</v>
      </c>
      <c r="Q221" s="15">
        <f t="shared" si="32"/>
        <v>0.32940989410224814</v>
      </c>
      <c r="R221" s="15">
        <f t="shared" si="33"/>
        <v>0</v>
      </c>
    </row>
    <row r="222" spans="2:18">
      <c r="B222" s="34"/>
      <c r="C222" s="35"/>
      <c r="D222" s="65">
        <v>9850</v>
      </c>
      <c r="E222" s="55"/>
      <c r="F222" s="25">
        <f t="shared" si="23"/>
        <v>1444.860053201071</v>
      </c>
      <c r="G222" s="25">
        <f t="shared" si="24"/>
        <v>2193.0947815373429</v>
      </c>
      <c r="H222" s="25">
        <f t="shared" si="25"/>
        <v>2637.1683252841594</v>
      </c>
      <c r="I222" s="25">
        <f t="shared" si="26"/>
        <v>2945.7170193424054</v>
      </c>
      <c r="J222" s="25">
        <f t="shared" si="27"/>
        <v>3240.2887212766473</v>
      </c>
      <c r="K222" s="26"/>
      <c r="L222" s="15"/>
      <c r="M222" s="15">
        <f t="shared" si="28"/>
        <v>0.14668629981736761</v>
      </c>
      <c r="N222" s="15">
        <f t="shared" si="29"/>
        <v>0.22264921639973023</v>
      </c>
      <c r="O222" s="15">
        <f t="shared" si="30"/>
        <v>0.26773282490194511</v>
      </c>
      <c r="P222" s="15">
        <f t="shared" si="31"/>
        <v>0.29905756541547263</v>
      </c>
      <c r="Q222" s="15">
        <f t="shared" si="32"/>
        <v>0.32896332195702005</v>
      </c>
      <c r="R222" s="15">
        <f t="shared" si="33"/>
        <v>0</v>
      </c>
    </row>
    <row r="223" spans="2:18">
      <c r="B223" s="34"/>
      <c r="C223" s="35"/>
      <c r="D223" s="65">
        <v>9900</v>
      </c>
      <c r="E223" s="55"/>
      <c r="F223" s="25">
        <f t="shared" si="23"/>
        <v>1449.3455564445708</v>
      </c>
      <c r="G223" s="25">
        <f t="shared" si="24"/>
        <v>2200.6056380243426</v>
      </c>
      <c r="H223" s="25">
        <f t="shared" si="25"/>
        <v>2646.9931475146595</v>
      </c>
      <c r="I223" s="25">
        <f t="shared" si="26"/>
        <v>2956.6913457738738</v>
      </c>
      <c r="J223" s="25">
        <f t="shared" si="27"/>
        <v>3252.3604803512626</v>
      </c>
      <c r="K223" s="26"/>
      <c r="L223" s="15"/>
      <c r="M223" s="15">
        <f t="shared" si="28"/>
        <v>0.14639854105500716</v>
      </c>
      <c r="N223" s="15">
        <f t="shared" si="29"/>
        <v>0.22228339778023662</v>
      </c>
      <c r="O223" s="15">
        <f t="shared" si="30"/>
        <v>0.26737304520350097</v>
      </c>
      <c r="P223" s="15">
        <f t="shared" si="31"/>
        <v>0.29865569149231047</v>
      </c>
      <c r="Q223" s="15">
        <f t="shared" si="32"/>
        <v>0.32852126064154169</v>
      </c>
      <c r="R223" s="15">
        <f t="shared" si="33"/>
        <v>0</v>
      </c>
    </row>
    <row r="224" spans="2:18">
      <c r="B224" s="34"/>
      <c r="C224" s="35"/>
      <c r="D224" s="65">
        <v>9950</v>
      </c>
      <c r="E224" s="55"/>
      <c r="F224" s="25">
        <f t="shared" si="23"/>
        <v>1454.2396068848752</v>
      </c>
      <c r="G224" s="25">
        <f t="shared" si="24"/>
        <v>2208.1209547833482</v>
      </c>
      <c r="H224" s="25">
        <f t="shared" si="25"/>
        <v>2656.1183568468359</v>
      </c>
      <c r="I224" s="25">
        <f t="shared" si="26"/>
        <v>2966.8842045979159</v>
      </c>
      <c r="J224" s="25">
        <f t="shared" si="27"/>
        <v>3263.5726250577077</v>
      </c>
      <c r="K224" s="26"/>
      <c r="L224" s="15"/>
      <c r="M224" s="15">
        <f t="shared" si="28"/>
        <v>0.14615473436028897</v>
      </c>
      <c r="N224" s="15">
        <f t="shared" si="29"/>
        <v>0.22192170399832645</v>
      </c>
      <c r="O224" s="15">
        <f t="shared" si="30"/>
        <v>0.26694656852732018</v>
      </c>
      <c r="P224" s="15">
        <f t="shared" si="31"/>
        <v>0.29817931704501666</v>
      </c>
      <c r="Q224" s="15">
        <f t="shared" si="32"/>
        <v>0.32799724874951836</v>
      </c>
      <c r="R224" s="15">
        <f t="shared" si="33"/>
        <v>0</v>
      </c>
    </row>
    <row r="225" spans="2:18">
      <c r="B225" s="34"/>
      <c r="C225" s="35"/>
      <c r="D225" s="65">
        <v>10000</v>
      </c>
      <c r="E225" s="55"/>
      <c r="F225" s="25">
        <f t="shared" si="23"/>
        <v>1459.8103089013753</v>
      </c>
      <c r="G225" s="25">
        <f t="shared" si="24"/>
        <v>2215.6436588163479</v>
      </c>
      <c r="H225" s="25">
        <f t="shared" si="25"/>
        <v>2664.0848403963359</v>
      </c>
      <c r="I225" s="25">
        <f t="shared" si="26"/>
        <v>2975.7827667227075</v>
      </c>
      <c r="J225" s="25">
        <f t="shared" si="27"/>
        <v>3273.3610433949784</v>
      </c>
      <c r="K225" s="26"/>
      <c r="L225" s="15"/>
      <c r="M225" s="15">
        <f t="shared" si="28"/>
        <v>0.14598103089013753</v>
      </c>
      <c r="N225" s="15">
        <f t="shared" si="29"/>
        <v>0.22156436588163478</v>
      </c>
      <c r="O225" s="15">
        <f t="shared" si="30"/>
        <v>0.26640848403963358</v>
      </c>
      <c r="P225" s="15">
        <f t="shared" si="31"/>
        <v>0.29757827667227077</v>
      </c>
      <c r="Q225" s="15">
        <f t="shared" si="32"/>
        <v>0.32733610433949784</v>
      </c>
      <c r="R225" s="15">
        <f t="shared" si="33"/>
        <v>0</v>
      </c>
    </row>
    <row r="226" spans="2:18">
      <c r="B226" s="36"/>
      <c r="C226" s="37"/>
      <c r="D226" s="66">
        <v>10050</v>
      </c>
      <c r="E226" s="55"/>
      <c r="F226" s="25">
        <f t="shared" si="23"/>
        <v>1465.3810109178751</v>
      </c>
      <c r="G226" s="25">
        <f t="shared" si="24"/>
        <v>2223.1663628493479</v>
      </c>
      <c r="H226" s="25">
        <f t="shared" si="25"/>
        <v>2672.051323945836</v>
      </c>
      <c r="I226" s="25">
        <f t="shared" si="26"/>
        <v>2984.6813288474991</v>
      </c>
      <c r="J226" s="25">
        <f t="shared" si="27"/>
        <v>3283.1494617322492</v>
      </c>
      <c r="K226" s="26"/>
      <c r="L226" s="15"/>
      <c r="M226" s="15">
        <f t="shared" si="28"/>
        <v>0.14580905581272388</v>
      </c>
      <c r="N226" s="15">
        <f t="shared" si="29"/>
        <v>0.22121058336809432</v>
      </c>
      <c r="O226" s="15">
        <f t="shared" si="30"/>
        <v>0.26587575362645133</v>
      </c>
      <c r="P226" s="15">
        <f t="shared" si="31"/>
        <v>0.29698321680074619</v>
      </c>
      <c r="Q226" s="15">
        <f t="shared" si="32"/>
        <v>0.32668153848082082</v>
      </c>
      <c r="R226" s="15">
        <f t="shared" si="33"/>
        <v>0</v>
      </c>
    </row>
    <row r="227" spans="2:18">
      <c r="B227" s="36"/>
      <c r="C227" s="37"/>
      <c r="D227" s="66">
        <v>10100</v>
      </c>
      <c r="E227" s="55"/>
      <c r="F227" s="25">
        <f t="shared" si="23"/>
        <v>1470.9517129343751</v>
      </c>
      <c r="G227" s="25">
        <f t="shared" si="24"/>
        <v>2230.689066882348</v>
      </c>
      <c r="H227" s="25">
        <f t="shared" si="25"/>
        <v>2680.017807495336</v>
      </c>
      <c r="I227" s="25">
        <f t="shared" si="26"/>
        <v>2993.5798909722903</v>
      </c>
      <c r="J227" s="25">
        <f t="shared" si="27"/>
        <v>3292.9378800695195</v>
      </c>
      <c r="K227" s="26"/>
      <c r="L227" s="15"/>
      <c r="M227" s="15">
        <f t="shared" si="28"/>
        <v>0.14563878345884901</v>
      </c>
      <c r="N227" s="15">
        <f t="shared" si="29"/>
        <v>0.22086030365171763</v>
      </c>
      <c r="O227" s="15">
        <f t="shared" si="30"/>
        <v>0.26534829777181546</v>
      </c>
      <c r="P227" s="15">
        <f t="shared" si="31"/>
        <v>0.29639404861111784</v>
      </c>
      <c r="Q227" s="15">
        <f t="shared" si="32"/>
        <v>0.32603345347222967</v>
      </c>
      <c r="R227" s="15">
        <f t="shared" si="33"/>
        <v>0</v>
      </c>
    </row>
    <row r="228" spans="2:18">
      <c r="B228" s="36"/>
      <c r="C228" s="37"/>
      <c r="D228" s="66">
        <v>10150</v>
      </c>
      <c r="E228" s="55"/>
      <c r="F228" s="25">
        <f t="shared" si="23"/>
        <v>1476.5224149508751</v>
      </c>
      <c r="G228" s="25">
        <f t="shared" si="24"/>
        <v>2238.2117709153481</v>
      </c>
      <c r="H228" s="25">
        <f t="shared" si="25"/>
        <v>2687.984291044836</v>
      </c>
      <c r="I228" s="25">
        <f t="shared" si="26"/>
        <v>3002.4784530970819</v>
      </c>
      <c r="J228" s="25">
        <f t="shared" si="27"/>
        <v>3302.7262984067902</v>
      </c>
      <c r="K228" s="26"/>
      <c r="L228" s="15"/>
      <c r="M228" s="15">
        <f t="shared" si="28"/>
        <v>0.14547018866511086</v>
      </c>
      <c r="N228" s="15">
        <f t="shared" si="29"/>
        <v>0.22051347496702936</v>
      </c>
      <c r="O228" s="15">
        <f t="shared" si="30"/>
        <v>0.26482603852658482</v>
      </c>
      <c r="P228" s="15">
        <f t="shared" si="31"/>
        <v>0.29581068503419528</v>
      </c>
      <c r="Q228" s="15">
        <f t="shared" si="32"/>
        <v>0.32539175353761479</v>
      </c>
      <c r="R228" s="15">
        <f t="shared" si="33"/>
        <v>0</v>
      </c>
    </row>
    <row r="229" spans="2:18">
      <c r="B229" s="36"/>
      <c r="C229" s="37"/>
      <c r="D229" s="66">
        <v>10200</v>
      </c>
      <c r="E229" s="55"/>
      <c r="F229" s="25">
        <f t="shared" si="23"/>
        <v>1482.0931169673752</v>
      </c>
      <c r="G229" s="25">
        <f t="shared" si="24"/>
        <v>2245.7344749483482</v>
      </c>
      <c r="H229" s="25">
        <f t="shared" si="25"/>
        <v>2695.9507745943361</v>
      </c>
      <c r="I229" s="25">
        <f t="shared" si="26"/>
        <v>3011.3770152218735</v>
      </c>
      <c r="J229" s="25">
        <f t="shared" si="27"/>
        <v>3312.5147167440609</v>
      </c>
      <c r="K229" s="26"/>
      <c r="L229" s="15"/>
      <c r="M229" s="15">
        <f t="shared" si="28"/>
        <v>0.14530324676150738</v>
      </c>
      <c r="N229" s="15">
        <f t="shared" si="29"/>
        <v>0.22017004656356354</v>
      </c>
      <c r="O229" s="15">
        <f t="shared" si="30"/>
        <v>0.26430889947003294</v>
      </c>
      <c r="P229" s="15">
        <f t="shared" si="31"/>
        <v>0.29523304070802681</v>
      </c>
      <c r="Q229" s="15">
        <f t="shared" si="32"/>
        <v>0.32475634477882953</v>
      </c>
      <c r="R229" s="15">
        <f t="shared" si="33"/>
        <v>0</v>
      </c>
    </row>
    <row r="230" spans="2:18">
      <c r="B230" s="36"/>
      <c r="C230" s="37"/>
      <c r="D230" s="66">
        <v>10250</v>
      </c>
      <c r="E230" s="55"/>
      <c r="F230" s="25">
        <f t="shared" si="23"/>
        <v>1487.6638189838752</v>
      </c>
      <c r="G230" s="25">
        <f t="shared" si="24"/>
        <v>2253.2571789813483</v>
      </c>
      <c r="H230" s="25">
        <f t="shared" si="25"/>
        <v>2703.9172581438356</v>
      </c>
      <c r="I230" s="25">
        <f t="shared" si="26"/>
        <v>3020.2755773466652</v>
      </c>
      <c r="J230" s="25">
        <f t="shared" si="27"/>
        <v>3322.3031350813317</v>
      </c>
      <c r="K230" s="26"/>
      <c r="L230" s="15"/>
      <c r="M230" s="15">
        <f t="shared" si="28"/>
        <v>0.14513793355940247</v>
      </c>
      <c r="N230" s="15">
        <f t="shared" si="29"/>
        <v>0.21982996868110716</v>
      </c>
      <c r="O230" s="15">
        <f t="shared" si="30"/>
        <v>0.26379680567256936</v>
      </c>
      <c r="P230" s="15">
        <f t="shared" si="31"/>
        <v>0.29466103193626003</v>
      </c>
      <c r="Q230" s="15">
        <f t="shared" si="32"/>
        <v>0.324127135129886</v>
      </c>
      <c r="R230" s="15">
        <f t="shared" si="33"/>
        <v>0</v>
      </c>
    </row>
    <row r="231" spans="2:18">
      <c r="B231" s="36"/>
      <c r="C231" s="37"/>
      <c r="D231" s="66">
        <v>10300</v>
      </c>
      <c r="E231" s="55"/>
      <c r="F231" s="25">
        <f t="shared" si="23"/>
        <v>1493.2345210003753</v>
      </c>
      <c r="G231" s="25">
        <f t="shared" si="24"/>
        <v>2260.7798830143483</v>
      </c>
      <c r="H231" s="25">
        <f t="shared" si="25"/>
        <v>2711.8837416933357</v>
      </c>
      <c r="I231" s="25">
        <f t="shared" si="26"/>
        <v>3029.1741394714568</v>
      </c>
      <c r="J231" s="25">
        <f t="shared" si="27"/>
        <v>3332.091553418602</v>
      </c>
      <c r="K231" s="26"/>
      <c r="L231" s="15"/>
      <c r="M231" s="15">
        <f t="shared" si="28"/>
        <v>0.14497422533984225</v>
      </c>
      <c r="N231" s="15">
        <f t="shared" si="29"/>
        <v>0.21949319252566488</v>
      </c>
      <c r="O231" s="15">
        <f t="shared" si="30"/>
        <v>0.26328968365954714</v>
      </c>
      <c r="P231" s="15">
        <f t="shared" si="31"/>
        <v>0.29409457664771427</v>
      </c>
      <c r="Q231" s="15">
        <f t="shared" si="32"/>
        <v>0.32350403431248564</v>
      </c>
      <c r="R231" s="15">
        <f t="shared" si="33"/>
        <v>0</v>
      </c>
    </row>
    <row r="232" spans="2:18">
      <c r="B232" s="36"/>
      <c r="C232" s="37"/>
      <c r="D232" s="66">
        <v>10350</v>
      </c>
      <c r="E232" s="55"/>
      <c r="F232" s="25">
        <f t="shared" si="23"/>
        <v>1498.8052230168751</v>
      </c>
      <c r="G232" s="25">
        <f t="shared" si="24"/>
        <v>2268.3025870473484</v>
      </c>
      <c r="H232" s="25">
        <f t="shared" si="25"/>
        <v>2719.8502252428357</v>
      </c>
      <c r="I232" s="25">
        <f t="shared" si="26"/>
        <v>3038.072701596248</v>
      </c>
      <c r="J232" s="25">
        <f t="shared" si="27"/>
        <v>3341.8799717558727</v>
      </c>
      <c r="K232" s="26"/>
      <c r="L232" s="15"/>
      <c r="M232" s="15">
        <f t="shared" si="28"/>
        <v>0.14481209884221016</v>
      </c>
      <c r="N232" s="15">
        <f t="shared" si="29"/>
        <v>0.21915967024612062</v>
      </c>
      <c r="O232" s="15">
        <f t="shared" si="30"/>
        <v>0.26278746137611941</v>
      </c>
      <c r="P232" s="15">
        <f t="shared" si="31"/>
        <v>0.29353359435712539</v>
      </c>
      <c r="Q232" s="15">
        <f t="shared" si="32"/>
        <v>0.32288695379283794</v>
      </c>
      <c r="R232" s="15">
        <f t="shared" si="33"/>
        <v>0</v>
      </c>
    </row>
    <row r="233" spans="2:18">
      <c r="B233" s="36"/>
      <c r="C233" s="37"/>
      <c r="D233" s="66">
        <v>10400</v>
      </c>
      <c r="E233" s="55"/>
      <c r="F233" s="25">
        <f t="shared" si="23"/>
        <v>1504.3759250333751</v>
      </c>
      <c r="G233" s="25">
        <f t="shared" si="24"/>
        <v>2275.8252910803485</v>
      </c>
      <c r="H233" s="25">
        <f t="shared" si="25"/>
        <v>2727.8167087923357</v>
      </c>
      <c r="I233" s="25">
        <f t="shared" si="26"/>
        <v>3046.9712637210396</v>
      </c>
      <c r="J233" s="25">
        <f t="shared" si="27"/>
        <v>3351.6683900931434</v>
      </c>
      <c r="K233" s="26"/>
      <c r="L233" s="15"/>
      <c r="M233" s="15">
        <f t="shared" si="28"/>
        <v>0.14465153125320915</v>
      </c>
      <c r="N233" s="15">
        <f t="shared" si="29"/>
        <v>0.21882935491157196</v>
      </c>
      <c r="O233" s="15">
        <f t="shared" si="30"/>
        <v>0.26229006815310918</v>
      </c>
      <c r="P233" s="15">
        <f t="shared" si="31"/>
        <v>0.29297800612702302</v>
      </c>
      <c r="Q233" s="15">
        <f t="shared" si="32"/>
        <v>0.32227580673972533</v>
      </c>
      <c r="R233" s="15">
        <f t="shared" si="33"/>
        <v>0</v>
      </c>
    </row>
    <row r="234" spans="2:18">
      <c r="B234" s="36"/>
      <c r="C234" s="37"/>
      <c r="D234" s="66">
        <v>10450</v>
      </c>
      <c r="E234" s="55"/>
      <c r="F234" s="25">
        <f t="shared" si="23"/>
        <v>1509.9466270498751</v>
      </c>
      <c r="G234" s="25">
        <f t="shared" si="24"/>
        <v>2283.3479951133481</v>
      </c>
      <c r="H234" s="25">
        <f t="shared" si="25"/>
        <v>2735.7831923418357</v>
      </c>
      <c r="I234" s="25">
        <f t="shared" si="26"/>
        <v>3055.8698258458312</v>
      </c>
      <c r="J234" s="25">
        <f t="shared" si="27"/>
        <v>3361.4568084304142</v>
      </c>
      <c r="K234" s="26"/>
      <c r="L234" s="15"/>
      <c r="M234" s="15">
        <f t="shared" si="28"/>
        <v>0.14449250019616031</v>
      </c>
      <c r="N234" s="15">
        <f t="shared" si="29"/>
        <v>0.21850220048931562</v>
      </c>
      <c r="O234" s="15">
        <f t="shared" si="30"/>
        <v>0.26179743467385985</v>
      </c>
      <c r="P234" s="15">
        <f t="shared" si="31"/>
        <v>0.29242773453070153</v>
      </c>
      <c r="Q234" s="15">
        <f t="shared" si="32"/>
        <v>0.32167050798377167</v>
      </c>
      <c r="R234" s="15">
        <f t="shared" si="33"/>
        <v>0</v>
      </c>
    </row>
    <row r="235" spans="2:18">
      <c r="B235" s="36"/>
      <c r="C235" s="37"/>
      <c r="D235" s="66">
        <v>10500</v>
      </c>
      <c r="E235" s="55"/>
      <c r="F235" s="25">
        <f t="shared" si="23"/>
        <v>1515.5173290663752</v>
      </c>
      <c r="G235" s="25">
        <f t="shared" si="24"/>
        <v>2290.8706991463482</v>
      </c>
      <c r="H235" s="25">
        <f t="shared" si="25"/>
        <v>2743.7496758913358</v>
      </c>
      <c r="I235" s="25">
        <f t="shared" si="26"/>
        <v>3064.7683879706228</v>
      </c>
      <c r="J235" s="25">
        <f t="shared" si="27"/>
        <v>3371.2452267676845</v>
      </c>
      <c r="K235" s="26"/>
      <c r="L235" s="15"/>
      <c r="M235" s="15">
        <f t="shared" si="28"/>
        <v>0.14433498372060716</v>
      </c>
      <c r="N235" s="15">
        <f t="shared" si="29"/>
        <v>0.21817816182346172</v>
      </c>
      <c r="O235" s="15">
        <f t="shared" si="30"/>
        <v>0.26130949294203198</v>
      </c>
      <c r="P235" s="15">
        <f t="shared" si="31"/>
        <v>0.29188270361624979</v>
      </c>
      <c r="Q235" s="15">
        <f t="shared" si="32"/>
        <v>0.32107097397787471</v>
      </c>
      <c r="R235" s="15">
        <f t="shared" si="33"/>
        <v>0</v>
      </c>
    </row>
    <row r="236" spans="2:18">
      <c r="B236" s="36"/>
      <c r="C236" s="37"/>
      <c r="D236" s="66">
        <v>10550</v>
      </c>
      <c r="E236" s="55"/>
      <c r="F236" s="25">
        <f t="shared" si="23"/>
        <v>1521.0880310828752</v>
      </c>
      <c r="G236" s="25">
        <f t="shared" si="24"/>
        <v>2298.3934031793483</v>
      </c>
      <c r="H236" s="25">
        <f t="shared" si="25"/>
        <v>2751.7161594408358</v>
      </c>
      <c r="I236" s="25">
        <f t="shared" si="26"/>
        <v>3073.6669500954144</v>
      </c>
      <c r="J236" s="25">
        <f t="shared" si="27"/>
        <v>3381.0336451049552</v>
      </c>
      <c r="K236" s="26"/>
      <c r="L236" s="15"/>
      <c r="M236" s="15">
        <f t="shared" si="28"/>
        <v>0.14417896029221566</v>
      </c>
      <c r="N236" s="15">
        <f t="shared" si="29"/>
        <v>0.21785719461415623</v>
      </c>
      <c r="O236" s="15">
        <f t="shared" si="30"/>
        <v>0.26082617625031618</v>
      </c>
      <c r="P236" s="15">
        <f t="shared" si="31"/>
        <v>0.29134283887160328</v>
      </c>
      <c r="Q236" s="15">
        <f t="shared" si="32"/>
        <v>0.3204771227587635</v>
      </c>
      <c r="R236" s="15">
        <f t="shared" si="33"/>
        <v>0</v>
      </c>
    </row>
    <row r="237" spans="2:18">
      <c r="B237" s="36"/>
      <c r="C237" s="37"/>
      <c r="D237" s="66">
        <v>10600</v>
      </c>
      <c r="E237" s="55"/>
      <c r="F237" s="25">
        <f t="shared" ref="F237:F300" si="34">VLOOKUP($D237,$G$8:$S$21,1,TRUE)*VLOOKUP($D237,$G$8:$S$21,2,TRUE)+VLOOKUP($D237,$G$8:$S$21,3,TRUE)*($D237-VLOOKUP($D237,$G$8:$S$21,1,TRUE))</f>
        <v>1526.6587330993752</v>
      </c>
      <c r="G237" s="25">
        <f t="shared" ref="G237:G300" si="35">VLOOKUP($D237,$G$8:$S$21,1,TRUE)*VLOOKUP($D237,$G$8:$S$21,4,TRUE)+VLOOKUP($D237,$G$8:$S$21,5,TRUE)*($D237-VLOOKUP($D237,$G$8:$S$21,1,TRUE))</f>
        <v>2305.9161072123484</v>
      </c>
      <c r="H237" s="25">
        <f t="shared" ref="H237:H300" si="36">VLOOKUP($D237,$G$8:$S$21,1,TRUE)*VLOOKUP($D237,$G$8:$S$21,6,TRUE)+VLOOKUP($D237,$G$8:$S$21,7,TRUE)*($D237-VLOOKUP($D237,$G$8:$S$21,1,TRUE))</f>
        <v>2759.6826429903358</v>
      </c>
      <c r="I237" s="25">
        <f t="shared" ref="I237:I300" si="37">VLOOKUP($D237,$G$8:$S$21,1,TRUE)*VLOOKUP($D237,$G$8:$S$21,8,TRUE)+VLOOKUP($D237,$G$8:$S$21,9,TRUE)*($D237-VLOOKUP($D237,$G$8:$S$21,1,TRUE))</f>
        <v>3082.5655122202056</v>
      </c>
      <c r="J237" s="25">
        <f t="shared" ref="J237:J300" si="38">VLOOKUP($D237,$G$8:$S$21,1,TRUE)*VLOOKUP($D237,$G$8:$S$21,10,TRUE)+VLOOKUP($D237,$G$8:$S$21,11,TRUE)*($D237-VLOOKUP($D237,$G$8:$S$21,1,TRUE))</f>
        <v>3390.822063442226</v>
      </c>
      <c r="K237" s="26"/>
      <c r="L237" s="15"/>
      <c r="M237" s="15">
        <f t="shared" ref="M237:M300" si="39">F237/$D237</f>
        <v>0.14402440878295994</v>
      </c>
      <c r="N237" s="15">
        <f t="shared" ref="N237:N300" si="40">G237/$D237</f>
        <v>0.21753925539739136</v>
      </c>
      <c r="O237" s="15">
        <f t="shared" ref="O237:O300" si="41">H237/$D237</f>
        <v>0.26034741915003168</v>
      </c>
      <c r="P237" s="15">
        <f t="shared" ref="P237:P300" si="42">I237/$D237</f>
        <v>0.29080806719058544</v>
      </c>
      <c r="Q237" s="15">
        <f t="shared" ref="Q237:Q300" si="43">J237/$D237</f>
        <v>0.31988887390964393</v>
      </c>
      <c r="R237" s="15">
        <f t="shared" ref="R237:R300" si="44">K237/$D237</f>
        <v>0</v>
      </c>
    </row>
    <row r="238" spans="2:18">
      <c r="B238" s="36"/>
      <c r="C238" s="37"/>
      <c r="D238" s="66">
        <v>10650</v>
      </c>
      <c r="E238" s="55"/>
      <c r="F238" s="25">
        <f t="shared" si="34"/>
        <v>1532.229435115875</v>
      </c>
      <c r="G238" s="25">
        <f t="shared" si="35"/>
        <v>2313.4388112453485</v>
      </c>
      <c r="H238" s="25">
        <f t="shared" si="36"/>
        <v>2767.6491265398358</v>
      </c>
      <c r="I238" s="25">
        <f t="shared" si="37"/>
        <v>3091.4640743449972</v>
      </c>
      <c r="J238" s="25">
        <f t="shared" si="38"/>
        <v>3400.6104817794967</v>
      </c>
      <c r="K238" s="26"/>
      <c r="L238" s="15"/>
      <c r="M238" s="15">
        <f t="shared" si="39"/>
        <v>0.14387130846158452</v>
      </c>
      <c r="N238" s="15">
        <f t="shared" si="40"/>
        <v>0.21722430152538483</v>
      </c>
      <c r="O238" s="15">
        <f t="shared" si="41"/>
        <v>0.25987315742158085</v>
      </c>
      <c r="P238" s="15">
        <f t="shared" si="42"/>
        <v>0.29027831683990585</v>
      </c>
      <c r="Q238" s="15">
        <f t="shared" si="43"/>
        <v>0.31930614852389638</v>
      </c>
      <c r="R238" s="15">
        <f t="shared" si="44"/>
        <v>0</v>
      </c>
    </row>
    <row r="239" spans="2:18">
      <c r="B239" s="36"/>
      <c r="C239" s="37"/>
      <c r="D239" s="66">
        <v>10700</v>
      </c>
      <c r="E239" s="55"/>
      <c r="F239" s="25">
        <f t="shared" si="34"/>
        <v>1537.8001371323751</v>
      </c>
      <c r="G239" s="25">
        <f t="shared" si="35"/>
        <v>2320.9615152783485</v>
      </c>
      <c r="H239" s="25">
        <f t="shared" si="36"/>
        <v>2775.6156100893359</v>
      </c>
      <c r="I239" s="25">
        <f t="shared" si="37"/>
        <v>3100.3626364697889</v>
      </c>
      <c r="J239" s="25">
        <f t="shared" si="38"/>
        <v>3410.3989001167674</v>
      </c>
      <c r="K239" s="26"/>
      <c r="L239" s="15"/>
      <c r="M239" s="15">
        <f t="shared" si="39"/>
        <v>0.14371963898433412</v>
      </c>
      <c r="N239" s="15">
        <f t="shared" si="40"/>
        <v>0.21691229114750921</v>
      </c>
      <c r="O239" s="15">
        <f t="shared" si="41"/>
        <v>0.25940332804573235</v>
      </c>
      <c r="P239" s="15">
        <f t="shared" si="42"/>
        <v>0.28975351742708305</v>
      </c>
      <c r="Q239" s="15">
        <f t="shared" si="43"/>
        <v>0.31872886916979137</v>
      </c>
      <c r="R239" s="15">
        <f t="shared" si="44"/>
        <v>0</v>
      </c>
    </row>
    <row r="240" spans="2:18">
      <c r="B240" s="36"/>
      <c r="C240" s="37"/>
      <c r="D240" s="66">
        <v>10750</v>
      </c>
      <c r="E240" s="55"/>
      <c r="F240" s="25">
        <f t="shared" si="34"/>
        <v>1543.3708391488751</v>
      </c>
      <c r="G240" s="25">
        <f t="shared" si="35"/>
        <v>2328.4842193113486</v>
      </c>
      <c r="H240" s="25">
        <f t="shared" si="36"/>
        <v>2783.5820936388359</v>
      </c>
      <c r="I240" s="25">
        <f t="shared" si="37"/>
        <v>3109.2611985945805</v>
      </c>
      <c r="J240" s="25">
        <f t="shared" si="38"/>
        <v>3420.1873184540377</v>
      </c>
      <c r="K240" s="26"/>
      <c r="L240" s="15"/>
      <c r="M240" s="15">
        <f t="shared" si="39"/>
        <v>0.14356938038594186</v>
      </c>
      <c r="N240" s="15">
        <f t="shared" si="40"/>
        <v>0.21660318319175337</v>
      </c>
      <c r="O240" s="15">
        <f t="shared" si="41"/>
        <v>0.25893786917570566</v>
      </c>
      <c r="P240" s="15">
        <f t="shared" si="42"/>
        <v>0.28923359986926328</v>
      </c>
      <c r="Q240" s="15">
        <f t="shared" si="43"/>
        <v>0.31815695985618958</v>
      </c>
      <c r="R240" s="15">
        <f t="shared" si="44"/>
        <v>0</v>
      </c>
    </row>
    <row r="241" spans="2:18">
      <c r="B241" s="36"/>
      <c r="C241" s="37"/>
      <c r="D241" s="66">
        <v>10800</v>
      </c>
      <c r="E241" s="55"/>
      <c r="F241" s="25">
        <f t="shared" si="34"/>
        <v>1548.6028545801144</v>
      </c>
      <c r="G241" s="25">
        <f t="shared" si="35"/>
        <v>2335.598890104201</v>
      </c>
      <c r="H241" s="25">
        <f t="shared" si="36"/>
        <v>2791.1798004846146</v>
      </c>
      <c r="I241" s="25">
        <f t="shared" si="37"/>
        <v>3117.747837141314</v>
      </c>
      <c r="J241" s="25">
        <f t="shared" si="38"/>
        <v>3429.5226208554454</v>
      </c>
      <c r="K241" s="26"/>
      <c r="L241" s="15"/>
      <c r="M241" s="15">
        <f t="shared" si="39"/>
        <v>0.14338915320186243</v>
      </c>
      <c r="N241" s="15">
        <f t="shared" si="40"/>
        <v>0.21625915649112973</v>
      </c>
      <c r="O241" s="15">
        <f t="shared" si="41"/>
        <v>0.25844257411894578</v>
      </c>
      <c r="P241" s="15">
        <f t="shared" si="42"/>
        <v>0.28868035529086239</v>
      </c>
      <c r="Q241" s="15">
        <f t="shared" si="43"/>
        <v>0.31754839081994868</v>
      </c>
      <c r="R241" s="15">
        <f t="shared" si="44"/>
        <v>0</v>
      </c>
    </row>
    <row r="242" spans="2:18">
      <c r="B242" s="36"/>
      <c r="C242" s="37"/>
      <c r="D242" s="66">
        <v>10850</v>
      </c>
      <c r="E242" s="55"/>
      <c r="F242" s="25">
        <f t="shared" si="34"/>
        <v>1550.9436978683993</v>
      </c>
      <c r="G242" s="25">
        <f t="shared" si="35"/>
        <v>2339.2304163361209</v>
      </c>
      <c r="H242" s="25">
        <f t="shared" si="36"/>
        <v>2795.6294731915477</v>
      </c>
      <c r="I242" s="25">
        <f t="shared" si="37"/>
        <v>3122.7181215549581</v>
      </c>
      <c r="J242" s="25">
        <f t="shared" si="38"/>
        <v>3434.9899337104544</v>
      </c>
      <c r="K242" s="26"/>
      <c r="L242" s="15"/>
      <c r="M242" s="15">
        <f t="shared" si="39"/>
        <v>0.1429441196192073</v>
      </c>
      <c r="N242" s="15">
        <f t="shared" si="40"/>
        <v>0.21559727339503418</v>
      </c>
      <c r="O242" s="15">
        <f t="shared" si="41"/>
        <v>0.25766170259829935</v>
      </c>
      <c r="P242" s="15">
        <f t="shared" si="42"/>
        <v>0.28780812180230031</v>
      </c>
      <c r="Q242" s="15">
        <f t="shared" si="43"/>
        <v>0.31658893398253035</v>
      </c>
      <c r="R242" s="15">
        <f t="shared" si="44"/>
        <v>0</v>
      </c>
    </row>
    <row r="243" spans="2:18">
      <c r="B243" s="36"/>
      <c r="C243" s="37"/>
      <c r="D243" s="66">
        <v>10900</v>
      </c>
      <c r="E243" s="55"/>
      <c r="F243" s="25">
        <f t="shared" si="34"/>
        <v>1553.2845411566843</v>
      </c>
      <c r="G243" s="25">
        <f t="shared" si="35"/>
        <v>2342.8619425680404</v>
      </c>
      <c r="H243" s="25">
        <f t="shared" si="36"/>
        <v>2800.0791458984809</v>
      </c>
      <c r="I243" s="25">
        <f t="shared" si="37"/>
        <v>3127.6884059686022</v>
      </c>
      <c r="J243" s="25">
        <f t="shared" si="38"/>
        <v>3440.4572465654633</v>
      </c>
      <c r="K243" s="26"/>
      <c r="L243" s="15"/>
      <c r="M243" s="15">
        <f t="shared" si="39"/>
        <v>0.14250316891345727</v>
      </c>
      <c r="N243" s="15">
        <f t="shared" si="40"/>
        <v>0.21494146262092115</v>
      </c>
      <c r="O243" s="15">
        <f t="shared" si="41"/>
        <v>0.2568879950365579</v>
      </c>
      <c r="P243" s="15">
        <f t="shared" si="42"/>
        <v>0.28694389045583507</v>
      </c>
      <c r="Q243" s="15">
        <f t="shared" si="43"/>
        <v>0.31563827950141865</v>
      </c>
      <c r="R243" s="15">
        <f t="shared" si="44"/>
        <v>0</v>
      </c>
    </row>
    <row r="244" spans="2:18">
      <c r="B244" s="36"/>
      <c r="C244" s="37"/>
      <c r="D244" s="66">
        <v>10950</v>
      </c>
      <c r="E244" s="55"/>
      <c r="F244" s="25">
        <f t="shared" si="34"/>
        <v>1555.6253844449693</v>
      </c>
      <c r="G244" s="25">
        <f t="shared" si="35"/>
        <v>2346.4934687999603</v>
      </c>
      <c r="H244" s="25">
        <f t="shared" si="36"/>
        <v>2804.528818605414</v>
      </c>
      <c r="I244" s="25">
        <f t="shared" si="37"/>
        <v>3132.6586903822467</v>
      </c>
      <c r="J244" s="25">
        <f t="shared" si="38"/>
        <v>3445.9245594204717</v>
      </c>
      <c r="K244" s="26"/>
      <c r="L244" s="15"/>
      <c r="M244" s="15">
        <f t="shared" si="39"/>
        <v>0.14206624515479171</v>
      </c>
      <c r="N244" s="15">
        <f t="shared" si="40"/>
        <v>0.21429164098629774</v>
      </c>
      <c r="O244" s="15">
        <f t="shared" si="41"/>
        <v>0.25612135329729807</v>
      </c>
      <c r="P244" s="15">
        <f t="shared" si="42"/>
        <v>0.28608755163308192</v>
      </c>
      <c r="Q244" s="15">
        <f t="shared" si="43"/>
        <v>0.3146963067963901</v>
      </c>
      <c r="R244" s="15">
        <f t="shared" si="44"/>
        <v>0</v>
      </c>
    </row>
    <row r="245" spans="2:18">
      <c r="B245" s="36"/>
      <c r="C245" s="37"/>
      <c r="D245" s="66">
        <v>11000</v>
      </c>
      <c r="E245" s="55"/>
      <c r="F245" s="25">
        <f t="shared" si="34"/>
        <v>1557.9662277332543</v>
      </c>
      <c r="G245" s="25">
        <f t="shared" si="35"/>
        <v>2350.1249950318802</v>
      </c>
      <c r="H245" s="25">
        <f t="shared" si="36"/>
        <v>2808.9784913123467</v>
      </c>
      <c r="I245" s="25">
        <f t="shared" si="37"/>
        <v>3137.6289747958908</v>
      </c>
      <c r="J245" s="25">
        <f t="shared" si="38"/>
        <v>3451.3918722754806</v>
      </c>
      <c r="K245" s="26"/>
      <c r="L245" s="15"/>
      <c r="M245" s="15">
        <f t="shared" si="39"/>
        <v>0.14163329343029585</v>
      </c>
      <c r="N245" s="15">
        <f t="shared" si="40"/>
        <v>0.21364772682108002</v>
      </c>
      <c r="O245" s="15">
        <f t="shared" si="41"/>
        <v>0.25536168102839518</v>
      </c>
      <c r="P245" s="15">
        <f t="shared" si="42"/>
        <v>0.28523899770871736</v>
      </c>
      <c r="Q245" s="15">
        <f t="shared" si="43"/>
        <v>0.31376289747958913</v>
      </c>
      <c r="R245" s="15">
        <f t="shared" si="44"/>
        <v>0</v>
      </c>
    </row>
    <row r="246" spans="2:18">
      <c r="B246" s="36"/>
      <c r="C246" s="37"/>
      <c r="D246" s="66">
        <v>11050</v>
      </c>
      <c r="E246" s="55"/>
      <c r="F246" s="25">
        <f t="shared" si="34"/>
        <v>1560.3070710215393</v>
      </c>
      <c r="G246" s="25">
        <f t="shared" si="35"/>
        <v>2353.7565212637996</v>
      </c>
      <c r="H246" s="25">
        <f t="shared" si="36"/>
        <v>2813.4281640192798</v>
      </c>
      <c r="I246" s="25">
        <f t="shared" si="37"/>
        <v>3142.5992592095354</v>
      </c>
      <c r="J246" s="25">
        <f t="shared" si="38"/>
        <v>3456.8591851304891</v>
      </c>
      <c r="K246" s="26"/>
      <c r="L246" s="15"/>
      <c r="M246" s="15">
        <f t="shared" si="39"/>
        <v>0.14120425982095378</v>
      </c>
      <c r="N246" s="15">
        <f t="shared" si="40"/>
        <v>0.21300963993337554</v>
      </c>
      <c r="O246" s="15">
        <f t="shared" si="41"/>
        <v>0.25460888362165429</v>
      </c>
      <c r="P246" s="15">
        <f t="shared" si="42"/>
        <v>0.2843981230053878</v>
      </c>
      <c r="Q246" s="15">
        <f t="shared" si="43"/>
        <v>0.31283793530592663</v>
      </c>
      <c r="R246" s="15">
        <f t="shared" si="44"/>
        <v>0</v>
      </c>
    </row>
    <row r="247" spans="2:18">
      <c r="B247" s="36"/>
      <c r="C247" s="37"/>
      <c r="D247" s="66">
        <v>11100</v>
      </c>
      <c r="E247" s="55"/>
      <c r="F247" s="25">
        <f t="shared" si="34"/>
        <v>1562.6479143098243</v>
      </c>
      <c r="G247" s="25">
        <f t="shared" si="35"/>
        <v>2357.3880474957195</v>
      </c>
      <c r="H247" s="25">
        <f t="shared" si="36"/>
        <v>2817.877836726213</v>
      </c>
      <c r="I247" s="25">
        <f t="shared" si="37"/>
        <v>3147.5695436231795</v>
      </c>
      <c r="J247" s="25">
        <f t="shared" si="38"/>
        <v>3462.326497985498</v>
      </c>
      <c r="K247" s="26"/>
      <c r="L247" s="15"/>
      <c r="M247" s="15">
        <f t="shared" si="39"/>
        <v>0.14077909137926345</v>
      </c>
      <c r="N247" s="15">
        <f t="shared" si="40"/>
        <v>0.21237730157619095</v>
      </c>
      <c r="O247" s="15">
        <f t="shared" si="41"/>
        <v>0.25386286817353271</v>
      </c>
      <c r="P247" s="15">
        <f t="shared" si="42"/>
        <v>0.28356482374983599</v>
      </c>
      <c r="Q247" s="15">
        <f t="shared" si="43"/>
        <v>0.31192130612481966</v>
      </c>
      <c r="R247" s="15">
        <f t="shared" si="44"/>
        <v>0</v>
      </c>
    </row>
    <row r="248" spans="2:18">
      <c r="B248" s="36"/>
      <c r="C248" s="37"/>
      <c r="D248" s="66">
        <v>11150</v>
      </c>
      <c r="E248" s="55"/>
      <c r="F248" s="25">
        <f t="shared" si="34"/>
        <v>1564.9887575981093</v>
      </c>
      <c r="G248" s="25">
        <f t="shared" si="35"/>
        <v>2361.0195737276395</v>
      </c>
      <c r="H248" s="25">
        <f t="shared" si="36"/>
        <v>2822.3275094331461</v>
      </c>
      <c r="I248" s="25">
        <f t="shared" si="37"/>
        <v>3152.539828036824</v>
      </c>
      <c r="J248" s="25">
        <f t="shared" si="38"/>
        <v>3467.7938108405069</v>
      </c>
      <c r="K248" s="26"/>
      <c r="L248" s="15"/>
      <c r="M248" s="15">
        <f t="shared" si="39"/>
        <v>0.14035773610745375</v>
      </c>
      <c r="N248" s="15">
        <f t="shared" si="40"/>
        <v>0.21175063441503492</v>
      </c>
      <c r="O248" s="15">
        <f t="shared" si="41"/>
        <v>0.25312354344691895</v>
      </c>
      <c r="P248" s="15">
        <f t="shared" si="42"/>
        <v>0.28273899803020841</v>
      </c>
      <c r="Q248" s="15">
        <f t="shared" si="43"/>
        <v>0.31101289783322933</v>
      </c>
      <c r="R248" s="15">
        <f t="shared" si="44"/>
        <v>0</v>
      </c>
    </row>
    <row r="249" spans="2:18">
      <c r="B249" s="36"/>
      <c r="C249" s="37"/>
      <c r="D249" s="66">
        <v>11200</v>
      </c>
      <c r="E249" s="55"/>
      <c r="F249" s="25">
        <f t="shared" si="34"/>
        <v>1567.3296008863942</v>
      </c>
      <c r="G249" s="25">
        <f t="shared" si="35"/>
        <v>2364.6510999595589</v>
      </c>
      <c r="H249" s="25">
        <f t="shared" si="36"/>
        <v>2826.7771821400793</v>
      </c>
      <c r="I249" s="25">
        <f t="shared" si="37"/>
        <v>3157.5101124504681</v>
      </c>
      <c r="J249" s="25">
        <f t="shared" si="38"/>
        <v>3473.2611236955154</v>
      </c>
      <c r="K249" s="26"/>
      <c r="L249" s="15"/>
      <c r="M249" s="15">
        <f t="shared" si="39"/>
        <v>0.13994014293628521</v>
      </c>
      <c r="N249" s="15">
        <f t="shared" si="40"/>
        <v>0.2111295624963892</v>
      </c>
      <c r="O249" s="15">
        <f t="shared" si="41"/>
        <v>0.25239081983393563</v>
      </c>
      <c r="P249" s="15">
        <f t="shared" si="42"/>
        <v>0.28192054575450609</v>
      </c>
      <c r="Q249" s="15">
        <f t="shared" si="43"/>
        <v>0.31011260032995674</v>
      </c>
      <c r="R249" s="15">
        <f t="shared" si="44"/>
        <v>0</v>
      </c>
    </row>
    <row r="250" spans="2:18">
      <c r="B250" s="36"/>
      <c r="C250" s="37"/>
      <c r="D250" s="66">
        <v>11250</v>
      </c>
      <c r="E250" s="55"/>
      <c r="F250" s="25">
        <f t="shared" si="34"/>
        <v>1569.6704441746792</v>
      </c>
      <c r="G250" s="25">
        <f t="shared" si="35"/>
        <v>2368.2826261914788</v>
      </c>
      <c r="H250" s="25">
        <f t="shared" si="36"/>
        <v>2831.2268548470124</v>
      </c>
      <c r="I250" s="25">
        <f t="shared" si="37"/>
        <v>3162.4803968641122</v>
      </c>
      <c r="J250" s="25">
        <f t="shared" si="38"/>
        <v>3478.7284365505243</v>
      </c>
      <c r="K250" s="26"/>
      <c r="L250" s="15"/>
      <c r="M250" s="15">
        <f t="shared" si="39"/>
        <v>0.13952626170441593</v>
      </c>
      <c r="N250" s="15">
        <f t="shared" si="40"/>
        <v>0.21051401121702035</v>
      </c>
      <c r="O250" s="15">
        <f t="shared" si="41"/>
        <v>0.25166460931973444</v>
      </c>
      <c r="P250" s="15">
        <f t="shared" si="42"/>
        <v>0.2811093686101433</v>
      </c>
      <c r="Q250" s="15">
        <f t="shared" si="43"/>
        <v>0.3092203054711577</v>
      </c>
      <c r="R250" s="15">
        <f t="shared" si="44"/>
        <v>0</v>
      </c>
    </row>
    <row r="251" spans="2:18">
      <c r="B251" s="36"/>
      <c r="C251" s="37"/>
      <c r="D251" s="66">
        <v>11300</v>
      </c>
      <c r="E251" s="55"/>
      <c r="F251" s="25">
        <f t="shared" si="34"/>
        <v>1572.0112874629642</v>
      </c>
      <c r="G251" s="25">
        <f t="shared" si="35"/>
        <v>2371.9141524233983</v>
      </c>
      <c r="H251" s="25">
        <f t="shared" si="36"/>
        <v>2835.6765275539456</v>
      </c>
      <c r="I251" s="25">
        <f t="shared" si="37"/>
        <v>3167.4506812777568</v>
      </c>
      <c r="J251" s="25">
        <f t="shared" si="38"/>
        <v>3484.1957494055328</v>
      </c>
      <c r="K251" s="26"/>
      <c r="L251" s="15"/>
      <c r="M251" s="15">
        <f t="shared" si="39"/>
        <v>0.13911604313831541</v>
      </c>
      <c r="N251" s="15">
        <f t="shared" si="40"/>
        <v>0.20990390729410605</v>
      </c>
      <c r="O251" s="15">
        <f t="shared" si="41"/>
        <v>0.25094482544725183</v>
      </c>
      <c r="P251" s="15">
        <f t="shared" si="42"/>
        <v>0.28030537002458022</v>
      </c>
      <c r="Q251" s="15">
        <f t="shared" si="43"/>
        <v>0.30833590702703828</v>
      </c>
      <c r="R251" s="15">
        <f t="shared" si="44"/>
        <v>0</v>
      </c>
    </row>
    <row r="252" spans="2:18">
      <c r="B252" s="36"/>
      <c r="C252" s="37"/>
      <c r="D252" s="66">
        <v>11350</v>
      </c>
      <c r="E252" s="55"/>
      <c r="F252" s="25">
        <f t="shared" si="34"/>
        <v>1574.3521307512492</v>
      </c>
      <c r="G252" s="25">
        <f t="shared" si="35"/>
        <v>2375.5456786553182</v>
      </c>
      <c r="H252" s="25">
        <f t="shared" si="36"/>
        <v>2840.1262002608787</v>
      </c>
      <c r="I252" s="25">
        <f t="shared" si="37"/>
        <v>3172.4209656914009</v>
      </c>
      <c r="J252" s="25">
        <f t="shared" si="38"/>
        <v>3489.6630622605417</v>
      </c>
      <c r="K252" s="26"/>
      <c r="L252" s="15"/>
      <c r="M252" s="15">
        <f t="shared" si="39"/>
        <v>0.13870943883270917</v>
      </c>
      <c r="N252" s="15">
        <f t="shared" si="40"/>
        <v>0.20929917873615139</v>
      </c>
      <c r="O252" s="15">
        <f t="shared" si="41"/>
        <v>0.25023138328289679</v>
      </c>
      <c r="P252" s="15">
        <f t="shared" si="42"/>
        <v>0.27950845512699568</v>
      </c>
      <c r="Q252" s="15">
        <f t="shared" si="43"/>
        <v>0.30745930063969529</v>
      </c>
      <c r="R252" s="15">
        <f t="shared" si="44"/>
        <v>0</v>
      </c>
    </row>
    <row r="253" spans="2:18">
      <c r="B253" s="36"/>
      <c r="C253" s="37"/>
      <c r="D253" s="66">
        <v>11400</v>
      </c>
      <c r="E253" s="55"/>
      <c r="F253" s="25">
        <f t="shared" si="34"/>
        <v>1576.6929740395342</v>
      </c>
      <c r="G253" s="25">
        <f t="shared" si="35"/>
        <v>2379.1772048872381</v>
      </c>
      <c r="H253" s="25">
        <f t="shared" si="36"/>
        <v>2844.5758729678118</v>
      </c>
      <c r="I253" s="25">
        <f t="shared" si="37"/>
        <v>3177.3912501050454</v>
      </c>
      <c r="J253" s="25">
        <f t="shared" si="38"/>
        <v>3495.1303751155506</v>
      </c>
      <c r="K253" s="26"/>
      <c r="L253" s="15"/>
      <c r="M253" s="15">
        <f t="shared" si="39"/>
        <v>0.13830640123153809</v>
      </c>
      <c r="N253" s="15">
        <f t="shared" si="40"/>
        <v>0.20869975481467001</v>
      </c>
      <c r="O253" s="15">
        <f t="shared" si="41"/>
        <v>0.24952419938314138</v>
      </c>
      <c r="P253" s="15">
        <f t="shared" si="42"/>
        <v>0.27871853071096891</v>
      </c>
      <c r="Q253" s="15">
        <f t="shared" si="43"/>
        <v>0.30659038378206582</v>
      </c>
      <c r="R253" s="15">
        <f t="shared" si="44"/>
        <v>0</v>
      </c>
    </row>
    <row r="254" spans="2:18">
      <c r="B254" s="36"/>
      <c r="C254" s="37"/>
      <c r="D254" s="66">
        <v>11450</v>
      </c>
      <c r="E254" s="55"/>
      <c r="F254" s="25">
        <f t="shared" si="34"/>
        <v>1579.0338173278192</v>
      </c>
      <c r="G254" s="25">
        <f t="shared" si="35"/>
        <v>2382.8087311191575</v>
      </c>
      <c r="H254" s="25">
        <f t="shared" si="36"/>
        <v>2849.025545674745</v>
      </c>
      <c r="I254" s="25">
        <f t="shared" si="37"/>
        <v>3182.3615345186895</v>
      </c>
      <c r="J254" s="25">
        <f t="shared" si="38"/>
        <v>3500.597687970559</v>
      </c>
      <c r="K254" s="26"/>
      <c r="L254" s="15"/>
      <c r="M254" s="15">
        <f t="shared" si="39"/>
        <v>0.13790688360941653</v>
      </c>
      <c r="N254" s="15">
        <f t="shared" si="40"/>
        <v>0.20810556603660765</v>
      </c>
      <c r="O254" s="15">
        <f t="shared" si="41"/>
        <v>0.24882319176198647</v>
      </c>
      <c r="P254" s="15">
        <f t="shared" si="42"/>
        <v>0.27793550519813881</v>
      </c>
      <c r="Q254" s="15">
        <f t="shared" si="43"/>
        <v>0.30572905571795278</v>
      </c>
      <c r="R254" s="15">
        <f t="shared" si="44"/>
        <v>0</v>
      </c>
    </row>
    <row r="255" spans="2:18">
      <c r="B255" s="36"/>
      <c r="C255" s="37"/>
      <c r="D255" s="66">
        <v>11500</v>
      </c>
      <c r="E255" s="55"/>
      <c r="F255" s="25">
        <f t="shared" si="34"/>
        <v>1581.3746606161039</v>
      </c>
      <c r="G255" s="25">
        <f t="shared" si="35"/>
        <v>2386.4402573510774</v>
      </c>
      <c r="H255" s="25">
        <f t="shared" si="36"/>
        <v>2853.4752183816781</v>
      </c>
      <c r="I255" s="25">
        <f t="shared" si="37"/>
        <v>3187.3318189323336</v>
      </c>
      <c r="J255" s="25">
        <f t="shared" si="38"/>
        <v>3506.0650008255679</v>
      </c>
      <c r="K255" s="26"/>
      <c r="L255" s="15"/>
      <c r="M255" s="15">
        <f t="shared" si="39"/>
        <v>0.13751084005357425</v>
      </c>
      <c r="N255" s="15">
        <f t="shared" si="40"/>
        <v>0.20751654411748499</v>
      </c>
      <c r="O255" s="15">
        <f t="shared" si="41"/>
        <v>0.24812827985927635</v>
      </c>
      <c r="P255" s="15">
        <f t="shared" si="42"/>
        <v>0.27715928860281164</v>
      </c>
      <c r="Q255" s="15">
        <f t="shared" si="43"/>
        <v>0.30487521746309287</v>
      </c>
      <c r="R255" s="15">
        <f t="shared" si="44"/>
        <v>0</v>
      </c>
    </row>
    <row r="256" spans="2:18">
      <c r="B256" s="36"/>
      <c r="C256" s="37"/>
      <c r="D256" s="66">
        <v>11550</v>
      </c>
      <c r="E256" s="55"/>
      <c r="F256" s="25">
        <f t="shared" si="34"/>
        <v>1583.7155039043889</v>
      </c>
      <c r="G256" s="25">
        <f t="shared" si="35"/>
        <v>2390.0717835829969</v>
      </c>
      <c r="H256" s="25">
        <f t="shared" si="36"/>
        <v>2857.9248910886113</v>
      </c>
      <c r="I256" s="25">
        <f t="shared" si="37"/>
        <v>3192.3021033459781</v>
      </c>
      <c r="J256" s="25">
        <f t="shared" si="38"/>
        <v>3511.5323136805769</v>
      </c>
      <c r="K256" s="26"/>
      <c r="L256" s="15"/>
      <c r="M256" s="15">
        <f t="shared" si="39"/>
        <v>0.13711822544626745</v>
      </c>
      <c r="N256" s="15">
        <f t="shared" si="40"/>
        <v>0.20693262195523782</v>
      </c>
      <c r="O256" s="15">
        <f t="shared" si="41"/>
        <v>0.24743938450983646</v>
      </c>
      <c r="P256" s="15">
        <f t="shared" si="42"/>
        <v>0.2763897924974873</v>
      </c>
      <c r="Q256" s="15">
        <f t="shared" si="43"/>
        <v>0.30402877174723608</v>
      </c>
      <c r="R256" s="15">
        <f t="shared" si="44"/>
        <v>0</v>
      </c>
    </row>
    <row r="257" spans="2:18">
      <c r="B257" s="36"/>
      <c r="C257" s="37"/>
      <c r="D257" s="66">
        <v>11600</v>
      </c>
      <c r="E257" s="55"/>
      <c r="F257" s="25">
        <f t="shared" si="34"/>
        <v>1586.0563471926739</v>
      </c>
      <c r="G257" s="25">
        <f t="shared" si="35"/>
        <v>2393.7033098149168</v>
      </c>
      <c r="H257" s="25">
        <f t="shared" si="36"/>
        <v>2862.3745637955444</v>
      </c>
      <c r="I257" s="25">
        <f t="shared" si="37"/>
        <v>3197.2723877596222</v>
      </c>
      <c r="J257" s="25">
        <f t="shared" si="38"/>
        <v>3516.9996265355853</v>
      </c>
      <c r="K257" s="26"/>
      <c r="L257" s="15"/>
      <c r="M257" s="15">
        <f t="shared" si="39"/>
        <v>0.1367289954476443</v>
      </c>
      <c r="N257" s="15">
        <f t="shared" si="40"/>
        <v>0.20635373360473422</v>
      </c>
      <c r="O257" s="15">
        <f t="shared" si="41"/>
        <v>0.24675642791340899</v>
      </c>
      <c r="P257" s="15">
        <f t="shared" si="42"/>
        <v>0.27562692997927779</v>
      </c>
      <c r="Q257" s="15">
        <f t="shared" si="43"/>
        <v>0.30318962297720564</v>
      </c>
      <c r="R257" s="15">
        <f t="shared" si="44"/>
        <v>0</v>
      </c>
    </row>
    <row r="258" spans="2:18">
      <c r="B258" s="36"/>
      <c r="C258" s="37"/>
      <c r="D258" s="66">
        <v>11650</v>
      </c>
      <c r="E258" s="55"/>
      <c r="F258" s="25">
        <f t="shared" si="34"/>
        <v>1588.3971904809589</v>
      </c>
      <c r="G258" s="25">
        <f t="shared" si="35"/>
        <v>2397.3348360468367</v>
      </c>
      <c r="H258" s="25">
        <f t="shared" si="36"/>
        <v>2866.8242365024776</v>
      </c>
      <c r="I258" s="25">
        <f t="shared" si="37"/>
        <v>3202.2426721732668</v>
      </c>
      <c r="J258" s="25">
        <f t="shared" si="38"/>
        <v>3522.4669393905942</v>
      </c>
      <c r="K258" s="26"/>
      <c r="L258" s="15"/>
      <c r="M258" s="15">
        <f t="shared" si="39"/>
        <v>0.13634310647905226</v>
      </c>
      <c r="N258" s="15">
        <f t="shared" si="40"/>
        <v>0.20577981425294736</v>
      </c>
      <c r="O258" s="15">
        <f t="shared" si="41"/>
        <v>0.24607933360536288</v>
      </c>
      <c r="P258" s="15">
        <f t="shared" si="42"/>
        <v>0.27487061563719029</v>
      </c>
      <c r="Q258" s="15">
        <f t="shared" si="43"/>
        <v>0.30235767720090939</v>
      </c>
      <c r="R258" s="15">
        <f t="shared" si="44"/>
        <v>0</v>
      </c>
    </row>
    <row r="259" spans="2:18">
      <c r="B259" s="36"/>
      <c r="C259" s="37"/>
      <c r="D259" s="66">
        <v>11700</v>
      </c>
      <c r="E259" s="55"/>
      <c r="F259" s="25">
        <f t="shared" si="34"/>
        <v>1590.7380337692439</v>
      </c>
      <c r="G259" s="25">
        <f t="shared" si="35"/>
        <v>2400.9663622787562</v>
      </c>
      <c r="H259" s="25">
        <f t="shared" si="36"/>
        <v>2871.2739092094107</v>
      </c>
      <c r="I259" s="25">
        <f t="shared" si="37"/>
        <v>3207.2129565869109</v>
      </c>
      <c r="J259" s="25">
        <f t="shared" si="38"/>
        <v>3527.9342522456027</v>
      </c>
      <c r="K259" s="26"/>
      <c r="L259" s="15"/>
      <c r="M259" s="15">
        <f t="shared" si="39"/>
        <v>0.13596051570677298</v>
      </c>
      <c r="N259" s="15">
        <f t="shared" si="40"/>
        <v>0.20521080019476548</v>
      </c>
      <c r="O259" s="15">
        <f t="shared" si="41"/>
        <v>0.24540802642815476</v>
      </c>
      <c r="P259" s="15">
        <f t="shared" si="42"/>
        <v>0.27412076552024878</v>
      </c>
      <c r="Q259" s="15">
        <f t="shared" si="43"/>
        <v>0.30153284207227371</v>
      </c>
      <c r="R259" s="15">
        <f t="shared" si="44"/>
        <v>0</v>
      </c>
    </row>
    <row r="260" spans="2:18">
      <c r="B260" s="36"/>
      <c r="C260" s="37"/>
      <c r="D260" s="66">
        <v>11750</v>
      </c>
      <c r="E260" s="55"/>
      <c r="F260" s="25">
        <f t="shared" si="34"/>
        <v>1593.0788770575289</v>
      </c>
      <c r="G260" s="25">
        <f t="shared" si="35"/>
        <v>2404.5978885106761</v>
      </c>
      <c r="H260" s="25">
        <f t="shared" si="36"/>
        <v>2875.7235819163438</v>
      </c>
      <c r="I260" s="25">
        <f t="shared" si="37"/>
        <v>3212.1832410005554</v>
      </c>
      <c r="J260" s="25">
        <f t="shared" si="38"/>
        <v>3533.4015651006116</v>
      </c>
      <c r="K260" s="26"/>
      <c r="L260" s="15"/>
      <c r="M260" s="15">
        <f t="shared" si="39"/>
        <v>0.13558118102617267</v>
      </c>
      <c r="N260" s="15">
        <f t="shared" si="40"/>
        <v>0.20464662880941925</v>
      </c>
      <c r="O260" s="15">
        <f t="shared" si="41"/>
        <v>0.24474243250351863</v>
      </c>
      <c r="P260" s="15">
        <f t="shared" si="42"/>
        <v>0.27337729710643027</v>
      </c>
      <c r="Q260" s="15">
        <f t="shared" si="43"/>
        <v>0.30071502681707335</v>
      </c>
      <c r="R260" s="15">
        <f t="shared" si="44"/>
        <v>0</v>
      </c>
    </row>
    <row r="261" spans="2:18">
      <c r="B261" s="36"/>
      <c r="C261" s="37"/>
      <c r="D261" s="66">
        <v>11800</v>
      </c>
      <c r="E261" s="55"/>
      <c r="F261" s="25">
        <f t="shared" si="34"/>
        <v>1595.4197203458139</v>
      </c>
      <c r="G261" s="25">
        <f t="shared" si="35"/>
        <v>2408.229414742596</v>
      </c>
      <c r="H261" s="25">
        <f t="shared" si="36"/>
        <v>2880.173254623277</v>
      </c>
      <c r="I261" s="25">
        <f t="shared" si="37"/>
        <v>3217.1535254141995</v>
      </c>
      <c r="J261" s="25">
        <f t="shared" si="38"/>
        <v>3538.8688779556205</v>
      </c>
      <c r="K261" s="26"/>
      <c r="L261" s="15"/>
      <c r="M261" s="15">
        <f t="shared" si="39"/>
        <v>0.1352050610462554</v>
      </c>
      <c r="N261" s="15">
        <f t="shared" si="40"/>
        <v>0.20408723853750813</v>
      </c>
      <c r="O261" s="15">
        <f t="shared" si="41"/>
        <v>0.24408247920536247</v>
      </c>
      <c r="P261" s="15">
        <f t="shared" si="42"/>
        <v>0.27264012927238979</v>
      </c>
      <c r="Q261" s="15">
        <f t="shared" si="43"/>
        <v>0.29990414219962885</v>
      </c>
      <c r="R261" s="15">
        <f t="shared" si="44"/>
        <v>0</v>
      </c>
    </row>
    <row r="262" spans="2:18">
      <c r="B262" s="36"/>
      <c r="C262" s="37"/>
      <c r="D262" s="66">
        <v>11850</v>
      </c>
      <c r="E262" s="55"/>
      <c r="F262" s="25">
        <f t="shared" si="34"/>
        <v>1597.7605636340988</v>
      </c>
      <c r="G262" s="25">
        <f t="shared" si="35"/>
        <v>2411.8609409745154</v>
      </c>
      <c r="H262" s="25">
        <f t="shared" si="36"/>
        <v>2884.6229273302101</v>
      </c>
      <c r="I262" s="25">
        <f t="shared" si="37"/>
        <v>3222.1238098278436</v>
      </c>
      <c r="J262" s="25">
        <f t="shared" si="38"/>
        <v>3544.336190810629</v>
      </c>
      <c r="K262" s="26"/>
      <c r="L262" s="15"/>
      <c r="M262" s="15">
        <f t="shared" si="39"/>
        <v>0.13483211507460749</v>
      </c>
      <c r="N262" s="15">
        <f t="shared" si="40"/>
        <v>0.2035325688586089</v>
      </c>
      <c r="O262" s="15">
        <f t="shared" si="41"/>
        <v>0.24342809513335106</v>
      </c>
      <c r="P262" s="15">
        <f t="shared" si="42"/>
        <v>0.27190918226395305</v>
      </c>
      <c r="Q262" s="15">
        <f t="shared" si="43"/>
        <v>0.29910010049034846</v>
      </c>
      <c r="R262" s="15">
        <f t="shared" si="44"/>
        <v>0</v>
      </c>
    </row>
    <row r="263" spans="2:18">
      <c r="B263" s="36"/>
      <c r="C263" s="37"/>
      <c r="D263" s="66">
        <v>11900</v>
      </c>
      <c r="E263" s="55"/>
      <c r="F263" s="25">
        <f t="shared" si="34"/>
        <v>1600.1014069223838</v>
      </c>
      <c r="G263" s="25">
        <f t="shared" si="35"/>
        <v>2415.4924672064353</v>
      </c>
      <c r="H263" s="25">
        <f t="shared" si="36"/>
        <v>2889.0726000371433</v>
      </c>
      <c r="I263" s="25">
        <f t="shared" si="37"/>
        <v>3227.0940942414882</v>
      </c>
      <c r="J263" s="25">
        <f t="shared" si="38"/>
        <v>3549.8035036656379</v>
      </c>
      <c r="K263" s="26"/>
      <c r="L263" s="15"/>
      <c r="M263" s="15">
        <f t="shared" si="39"/>
        <v>0.13446230310272134</v>
      </c>
      <c r="N263" s="15">
        <f t="shared" si="40"/>
        <v>0.20298256026944836</v>
      </c>
      <c r="O263" s="15">
        <f t="shared" si="41"/>
        <v>0.24277921008715489</v>
      </c>
      <c r="P263" s="15">
        <f t="shared" si="42"/>
        <v>0.27118437766735193</v>
      </c>
      <c r="Q263" s="15">
        <f t="shared" si="43"/>
        <v>0.29830281543408721</v>
      </c>
      <c r="R263" s="15">
        <f t="shared" si="44"/>
        <v>0</v>
      </c>
    </row>
    <row r="264" spans="2:18">
      <c r="B264" s="36"/>
      <c r="C264" s="37"/>
      <c r="D264" s="66">
        <v>11950</v>
      </c>
      <c r="E264" s="55"/>
      <c r="F264" s="25">
        <f t="shared" si="34"/>
        <v>1602.4422502106688</v>
      </c>
      <c r="G264" s="25">
        <f t="shared" si="35"/>
        <v>2419.1239934383548</v>
      </c>
      <c r="H264" s="25">
        <f t="shared" si="36"/>
        <v>2893.5222727440764</v>
      </c>
      <c r="I264" s="25">
        <f t="shared" si="37"/>
        <v>3232.0643786551323</v>
      </c>
      <c r="J264" s="25">
        <f t="shared" si="38"/>
        <v>3555.2708165206463</v>
      </c>
      <c r="K264" s="26"/>
      <c r="L264" s="15"/>
      <c r="M264" s="15">
        <f t="shared" si="39"/>
        <v>0.13409558579168776</v>
      </c>
      <c r="N264" s="15">
        <f t="shared" si="40"/>
        <v>0.20243715426262382</v>
      </c>
      <c r="O264" s="15">
        <f t="shared" si="41"/>
        <v>0.2421357550413453</v>
      </c>
      <c r="P264" s="15">
        <f t="shared" si="42"/>
        <v>0.27046563838118259</v>
      </c>
      <c r="Q264" s="15">
        <f t="shared" si="43"/>
        <v>0.29751220221930097</v>
      </c>
      <c r="R264" s="15">
        <f t="shared" si="44"/>
        <v>0</v>
      </c>
    </row>
    <row r="265" spans="2:18">
      <c r="B265" s="36"/>
      <c r="C265" s="37"/>
      <c r="D265" s="66">
        <v>12000</v>
      </c>
      <c r="E265" s="55"/>
      <c r="F265" s="25">
        <f t="shared" si="34"/>
        <v>1604.7830934989538</v>
      </c>
      <c r="G265" s="25">
        <f t="shared" si="35"/>
        <v>2422.7555196702747</v>
      </c>
      <c r="H265" s="25">
        <f t="shared" si="36"/>
        <v>2897.9719454510096</v>
      </c>
      <c r="I265" s="25">
        <f t="shared" si="37"/>
        <v>3237.0346630687768</v>
      </c>
      <c r="J265" s="25">
        <f t="shared" si="38"/>
        <v>3560.7381293756553</v>
      </c>
      <c r="K265" s="26"/>
      <c r="L265" s="15"/>
      <c r="M265" s="15">
        <f t="shared" si="39"/>
        <v>0.13373192445824614</v>
      </c>
      <c r="N265" s="15">
        <f t="shared" si="40"/>
        <v>0.20189629330585623</v>
      </c>
      <c r="O265" s="15">
        <f t="shared" si="41"/>
        <v>0.24149766212091747</v>
      </c>
      <c r="P265" s="15">
        <f t="shared" si="42"/>
        <v>0.26975288858906471</v>
      </c>
      <c r="Q265" s="15">
        <f t="shared" si="43"/>
        <v>0.29672817744797125</v>
      </c>
      <c r="R265" s="15">
        <f t="shared" si="44"/>
        <v>0</v>
      </c>
    </row>
    <row r="266" spans="2:18">
      <c r="B266" s="36"/>
      <c r="C266" s="37"/>
      <c r="D266" s="66">
        <v>12050</v>
      </c>
      <c r="E266" s="55"/>
      <c r="F266" s="25">
        <f t="shared" si="34"/>
        <v>1607.1239367872388</v>
      </c>
      <c r="G266" s="25">
        <f t="shared" si="35"/>
        <v>2426.3870459021946</v>
      </c>
      <c r="H266" s="25">
        <f t="shared" si="36"/>
        <v>2902.4216181579427</v>
      </c>
      <c r="I266" s="25">
        <f t="shared" si="37"/>
        <v>3242.0049474824209</v>
      </c>
      <c r="J266" s="25">
        <f t="shared" si="38"/>
        <v>3566.2054422306642</v>
      </c>
      <c r="K266" s="26"/>
      <c r="L266" s="15"/>
      <c r="M266" s="15">
        <f t="shared" si="39"/>
        <v>0.13337128106118165</v>
      </c>
      <c r="N266" s="15">
        <f t="shared" si="40"/>
        <v>0.20135992082175888</v>
      </c>
      <c r="O266" s="15">
        <f t="shared" si="41"/>
        <v>0.24086486457742262</v>
      </c>
      <c r="P266" s="15">
        <f t="shared" si="42"/>
        <v>0.26904605373298096</v>
      </c>
      <c r="Q266" s="15">
        <f t="shared" si="43"/>
        <v>0.29595065910627916</v>
      </c>
      <c r="R266" s="15">
        <f t="shared" si="44"/>
        <v>0</v>
      </c>
    </row>
    <row r="267" spans="2:18">
      <c r="B267" s="36"/>
      <c r="C267" s="37"/>
      <c r="D267" s="66">
        <v>12100</v>
      </c>
      <c r="E267" s="55"/>
      <c r="F267" s="25">
        <f t="shared" si="34"/>
        <v>1609.7300296041421</v>
      </c>
      <c r="G267" s="25">
        <f t="shared" si="35"/>
        <v>2430.3826330872398</v>
      </c>
      <c r="H267" s="25">
        <f t="shared" si="36"/>
        <v>2907.262621130918</v>
      </c>
      <c r="I267" s="25">
        <f t="shared" si="37"/>
        <v>3247.4123478032357</v>
      </c>
      <c r="J267" s="25">
        <f t="shared" si="38"/>
        <v>3572.153582583559</v>
      </c>
      <c r="K267" s="26"/>
      <c r="L267" s="15"/>
      <c r="M267" s="15">
        <f t="shared" si="39"/>
        <v>0.13303553963670597</v>
      </c>
      <c r="N267" s="15">
        <f t="shared" si="40"/>
        <v>0.20085806885018512</v>
      </c>
      <c r="O267" s="15">
        <f t="shared" si="41"/>
        <v>0.24026963810999322</v>
      </c>
      <c r="P267" s="15">
        <f t="shared" si="42"/>
        <v>0.26838118576886244</v>
      </c>
      <c r="Q267" s="15">
        <f t="shared" si="43"/>
        <v>0.29521930434574867</v>
      </c>
      <c r="R267" s="15">
        <f t="shared" si="44"/>
        <v>0</v>
      </c>
    </row>
    <row r="268" spans="2:18">
      <c r="B268" s="36"/>
      <c r="C268" s="37"/>
      <c r="D268" s="66">
        <v>12150</v>
      </c>
      <c r="E268" s="55"/>
      <c r="F268" s="25">
        <f t="shared" si="34"/>
        <v>1613.4142863501804</v>
      </c>
      <c r="G268" s="25">
        <f t="shared" si="35"/>
        <v>2435.8580245520952</v>
      </c>
      <c r="H268" s="25">
        <f t="shared" si="36"/>
        <v>2913.6942703886361</v>
      </c>
      <c r="I268" s="25">
        <f t="shared" si="37"/>
        <v>3254.5965000241063</v>
      </c>
      <c r="J268" s="25">
        <f t="shared" si="38"/>
        <v>3580.0561500265171</v>
      </c>
      <c r="K268" s="26"/>
      <c r="L268" s="15"/>
      <c r="M268" s="15">
        <f t="shared" si="39"/>
        <v>0.1327912992880807</v>
      </c>
      <c r="N268" s="15">
        <f t="shared" si="40"/>
        <v>0.20048214193844405</v>
      </c>
      <c r="O268" s="15">
        <f t="shared" si="41"/>
        <v>0.23981022801552559</v>
      </c>
      <c r="P268" s="15">
        <f t="shared" si="42"/>
        <v>0.26786802469334209</v>
      </c>
      <c r="Q268" s="15">
        <f t="shared" si="43"/>
        <v>0.29465482716267632</v>
      </c>
      <c r="R268" s="15">
        <f t="shared" si="44"/>
        <v>0</v>
      </c>
    </row>
    <row r="269" spans="2:18">
      <c r="B269" s="36"/>
      <c r="C269" s="37"/>
      <c r="D269" s="66">
        <v>12200</v>
      </c>
      <c r="E269" s="55"/>
      <c r="F269" s="25">
        <f t="shared" si="34"/>
        <v>1617.0985430962185</v>
      </c>
      <c r="G269" s="25">
        <f t="shared" si="35"/>
        <v>2441.3334160169507</v>
      </c>
      <c r="H269" s="25">
        <f t="shared" si="36"/>
        <v>2920.1259196463543</v>
      </c>
      <c r="I269" s="25">
        <f t="shared" si="37"/>
        <v>3261.7806522449773</v>
      </c>
      <c r="J269" s="25">
        <f t="shared" si="38"/>
        <v>3587.9587174694748</v>
      </c>
      <c r="K269" s="26"/>
      <c r="L269" s="15"/>
      <c r="M269" s="15">
        <f t="shared" si="39"/>
        <v>0.13254906090952612</v>
      </c>
      <c r="N269" s="15">
        <f t="shared" si="40"/>
        <v>0.20010929639483202</v>
      </c>
      <c r="O269" s="15">
        <f t="shared" si="41"/>
        <v>0.23935458357757003</v>
      </c>
      <c r="P269" s="15">
        <f t="shared" si="42"/>
        <v>0.26735906985614566</v>
      </c>
      <c r="Q269" s="15">
        <f t="shared" si="43"/>
        <v>0.29409497684176023</v>
      </c>
      <c r="R269" s="15">
        <f t="shared" si="44"/>
        <v>0</v>
      </c>
    </row>
    <row r="270" spans="2:18">
      <c r="B270" s="36"/>
      <c r="C270" s="37"/>
      <c r="D270" s="66">
        <v>12250</v>
      </c>
      <c r="E270" s="55"/>
      <c r="F270" s="25">
        <f t="shared" si="34"/>
        <v>1620.7827998422567</v>
      </c>
      <c r="G270" s="25">
        <f t="shared" si="35"/>
        <v>2446.8088074818061</v>
      </c>
      <c r="H270" s="25">
        <f t="shared" si="36"/>
        <v>2926.557568904072</v>
      </c>
      <c r="I270" s="25">
        <f t="shared" si="37"/>
        <v>3268.9648044658484</v>
      </c>
      <c r="J270" s="25">
        <f t="shared" si="38"/>
        <v>3595.8612849124329</v>
      </c>
      <c r="K270" s="26"/>
      <c r="L270" s="15"/>
      <c r="M270" s="15">
        <f t="shared" si="39"/>
        <v>0.132308799987123</v>
      </c>
      <c r="N270" s="15">
        <f t="shared" si="40"/>
        <v>0.19973949448831069</v>
      </c>
      <c r="O270" s="15">
        <f t="shared" si="41"/>
        <v>0.23890265868604668</v>
      </c>
      <c r="P270" s="15">
        <f t="shared" si="42"/>
        <v>0.26685426975231413</v>
      </c>
      <c r="Q270" s="15">
        <f t="shared" si="43"/>
        <v>0.29353969672754554</v>
      </c>
      <c r="R270" s="15">
        <f t="shared" si="44"/>
        <v>0</v>
      </c>
    </row>
    <row r="271" spans="2:18">
      <c r="B271" s="36"/>
      <c r="C271" s="37"/>
      <c r="D271" s="66">
        <v>12300</v>
      </c>
      <c r="E271" s="55"/>
      <c r="F271" s="25">
        <f t="shared" si="34"/>
        <v>1624.467056588295</v>
      </c>
      <c r="G271" s="25">
        <f t="shared" si="35"/>
        <v>2452.2841989466615</v>
      </c>
      <c r="H271" s="25">
        <f t="shared" si="36"/>
        <v>2932.9892181617902</v>
      </c>
      <c r="I271" s="25">
        <f t="shared" si="37"/>
        <v>3276.1489566867194</v>
      </c>
      <c r="J271" s="25">
        <f t="shared" si="38"/>
        <v>3603.763852355391</v>
      </c>
      <c r="K271" s="26"/>
      <c r="L271" s="15"/>
      <c r="M271" s="15">
        <f t="shared" si="39"/>
        <v>0.13207049240555244</v>
      </c>
      <c r="N271" s="15">
        <f t="shared" si="40"/>
        <v>0.19937269910135461</v>
      </c>
      <c r="O271" s="15">
        <f t="shared" si="41"/>
        <v>0.23845440798063336</v>
      </c>
      <c r="P271" s="15">
        <f t="shared" si="42"/>
        <v>0.26635357371436741</v>
      </c>
      <c r="Q271" s="15">
        <f t="shared" si="43"/>
        <v>0.29298893108580415</v>
      </c>
      <c r="R271" s="15">
        <f t="shared" si="44"/>
        <v>0</v>
      </c>
    </row>
    <row r="272" spans="2:18">
      <c r="B272" s="36"/>
      <c r="C272" s="37"/>
      <c r="D272" s="66">
        <v>12350</v>
      </c>
      <c r="E272" s="55"/>
      <c r="F272" s="25">
        <f t="shared" si="34"/>
        <v>1628.1513133343333</v>
      </c>
      <c r="G272" s="25">
        <f t="shared" si="35"/>
        <v>2457.7595904115169</v>
      </c>
      <c r="H272" s="25">
        <f t="shared" si="36"/>
        <v>2939.4208674195079</v>
      </c>
      <c r="I272" s="25">
        <f t="shared" si="37"/>
        <v>3283.33310890759</v>
      </c>
      <c r="J272" s="25">
        <f t="shared" si="38"/>
        <v>3611.6664197983491</v>
      </c>
      <c r="K272" s="26"/>
      <c r="L272" s="15"/>
      <c r="M272" s="15">
        <f t="shared" si="39"/>
        <v>0.13183411444002699</v>
      </c>
      <c r="N272" s="15">
        <f t="shared" si="40"/>
        <v>0.19900887371753173</v>
      </c>
      <c r="O272" s="15">
        <f t="shared" si="41"/>
        <v>0.23800978683558768</v>
      </c>
      <c r="P272" s="15">
        <f t="shared" si="42"/>
        <v>0.26585693189535142</v>
      </c>
      <c r="Q272" s="15">
        <f t="shared" si="43"/>
        <v>0.29244262508488655</v>
      </c>
      <c r="R272" s="15">
        <f t="shared" si="44"/>
        <v>0</v>
      </c>
    </row>
    <row r="273" spans="2:18">
      <c r="B273" s="36"/>
      <c r="C273" s="37"/>
      <c r="D273" s="66">
        <v>12400</v>
      </c>
      <c r="E273" s="55"/>
      <c r="F273" s="25">
        <f t="shared" si="34"/>
        <v>1631.8355700803716</v>
      </c>
      <c r="G273" s="25">
        <f t="shared" si="35"/>
        <v>2463.2349818763723</v>
      </c>
      <c r="H273" s="25">
        <f t="shared" si="36"/>
        <v>2945.852516677226</v>
      </c>
      <c r="I273" s="25">
        <f t="shared" si="37"/>
        <v>3290.5172611284611</v>
      </c>
      <c r="J273" s="25">
        <f t="shared" si="38"/>
        <v>3619.5689872413072</v>
      </c>
      <c r="K273" s="26"/>
      <c r="L273" s="15"/>
      <c r="M273" s="15">
        <f t="shared" si="39"/>
        <v>0.13159964274841707</v>
      </c>
      <c r="N273" s="15">
        <f t="shared" si="40"/>
        <v>0.19864798240938486</v>
      </c>
      <c r="O273" s="15">
        <f t="shared" si="41"/>
        <v>0.23756875134493757</v>
      </c>
      <c r="P273" s="15">
        <f t="shared" si="42"/>
        <v>0.26536429525229527</v>
      </c>
      <c r="Q273" s="15">
        <f t="shared" si="43"/>
        <v>0.29190072477752477</v>
      </c>
      <c r="R273" s="15">
        <f t="shared" si="44"/>
        <v>0</v>
      </c>
    </row>
    <row r="274" spans="2:18">
      <c r="B274" s="36"/>
      <c r="C274" s="37"/>
      <c r="D274" s="66">
        <v>12450</v>
      </c>
      <c r="E274" s="55"/>
      <c r="F274" s="25">
        <f t="shared" si="34"/>
        <v>1635.5198268264098</v>
      </c>
      <c r="G274" s="25">
        <f t="shared" si="35"/>
        <v>2468.7103733412278</v>
      </c>
      <c r="H274" s="25">
        <f t="shared" si="36"/>
        <v>2952.2841659349438</v>
      </c>
      <c r="I274" s="25">
        <f t="shared" si="37"/>
        <v>3297.7014133493321</v>
      </c>
      <c r="J274" s="25">
        <f t="shared" si="38"/>
        <v>3627.4715546842654</v>
      </c>
      <c r="K274" s="26"/>
      <c r="L274" s="15"/>
      <c r="M274" s="15">
        <f t="shared" si="39"/>
        <v>0.13136705436356705</v>
      </c>
      <c r="N274" s="15">
        <f t="shared" si="40"/>
        <v>0.19828998982660465</v>
      </c>
      <c r="O274" s="15">
        <f t="shared" si="41"/>
        <v>0.23713125830802761</v>
      </c>
      <c r="P274" s="15">
        <f t="shared" si="42"/>
        <v>0.26487561553006683</v>
      </c>
      <c r="Q274" s="15">
        <f t="shared" si="43"/>
        <v>0.29136317708307352</v>
      </c>
      <c r="R274" s="15">
        <f t="shared" si="44"/>
        <v>0</v>
      </c>
    </row>
    <row r="275" spans="2:18" ht="13.5" thickBot="1">
      <c r="B275" s="36"/>
      <c r="C275" s="37"/>
      <c r="D275" s="67">
        <v>12500</v>
      </c>
      <c r="E275" s="55"/>
      <c r="F275" s="25">
        <f t="shared" si="34"/>
        <v>1639.2040835724479</v>
      </c>
      <c r="G275" s="25">
        <f t="shared" si="35"/>
        <v>2474.1857648060836</v>
      </c>
      <c r="H275" s="25">
        <f t="shared" si="36"/>
        <v>2958.7158151926619</v>
      </c>
      <c r="I275" s="25">
        <f t="shared" si="37"/>
        <v>3304.8855655702032</v>
      </c>
      <c r="J275" s="25">
        <f t="shared" si="38"/>
        <v>3635.374122127223</v>
      </c>
      <c r="K275" s="26"/>
      <c r="L275" s="15"/>
      <c r="M275" s="15">
        <f t="shared" si="39"/>
        <v>0.13113632668579583</v>
      </c>
      <c r="N275" s="15">
        <f t="shared" si="40"/>
        <v>0.19793486118448669</v>
      </c>
      <c r="O275" s="15">
        <f t="shared" si="41"/>
        <v>0.23669726521541296</v>
      </c>
      <c r="P275" s="15">
        <f t="shared" si="42"/>
        <v>0.26439084524561624</v>
      </c>
      <c r="Q275" s="15">
        <f t="shared" si="43"/>
        <v>0.29082992977017785</v>
      </c>
      <c r="R275" s="15">
        <f t="shared" si="44"/>
        <v>0</v>
      </c>
    </row>
    <row r="276" spans="2:18">
      <c r="B276" s="36"/>
      <c r="C276" s="37"/>
      <c r="D276" s="40">
        <v>12550</v>
      </c>
      <c r="E276" s="55"/>
      <c r="F276" s="25">
        <f t="shared" si="34"/>
        <v>1642.8883403184861</v>
      </c>
      <c r="G276" s="25">
        <f t="shared" si="35"/>
        <v>2479.661156270939</v>
      </c>
      <c r="H276" s="25">
        <f t="shared" si="36"/>
        <v>2965.1474644503796</v>
      </c>
      <c r="I276" s="25">
        <f t="shared" si="37"/>
        <v>3312.0697177910738</v>
      </c>
      <c r="J276" s="25">
        <f t="shared" si="38"/>
        <v>3643.2766895701811</v>
      </c>
      <c r="K276" s="26"/>
      <c r="L276" s="15"/>
      <c r="M276" s="15">
        <f t="shared" si="39"/>
        <v>0.13090743747557659</v>
      </c>
      <c r="N276" s="15">
        <f t="shared" si="40"/>
        <v>0.19758256225266446</v>
      </c>
      <c r="O276" s="15">
        <f t="shared" si="41"/>
        <v>0.23626673023509001</v>
      </c>
      <c r="P276" s="15">
        <f t="shared" si="42"/>
        <v>0.26390993767259552</v>
      </c>
      <c r="Q276" s="15">
        <f t="shared" si="43"/>
        <v>0.29030093143985508</v>
      </c>
      <c r="R276" s="15">
        <f t="shared" si="44"/>
        <v>0</v>
      </c>
    </row>
    <row r="277" spans="2:18">
      <c r="B277" s="36"/>
      <c r="C277" s="37"/>
      <c r="D277" s="40">
        <v>12600</v>
      </c>
      <c r="E277" s="55"/>
      <c r="F277" s="25">
        <f t="shared" si="34"/>
        <v>1646.5725970645244</v>
      </c>
      <c r="G277" s="25">
        <f t="shared" si="35"/>
        <v>2485.1365477357945</v>
      </c>
      <c r="H277" s="25">
        <f t="shared" si="36"/>
        <v>2971.5791137080978</v>
      </c>
      <c r="I277" s="25">
        <f t="shared" si="37"/>
        <v>3319.2538700119449</v>
      </c>
      <c r="J277" s="25">
        <f t="shared" si="38"/>
        <v>3651.1792570131392</v>
      </c>
      <c r="K277" s="26"/>
      <c r="L277" s="15"/>
      <c r="M277" s="15">
        <f t="shared" si="39"/>
        <v>0.13068036484639084</v>
      </c>
      <c r="N277" s="15">
        <f t="shared" si="40"/>
        <v>0.19723305934411067</v>
      </c>
      <c r="O277" s="15">
        <f t="shared" si="41"/>
        <v>0.23583961219905539</v>
      </c>
      <c r="P277" s="15">
        <f t="shared" si="42"/>
        <v>0.26343284682634482</v>
      </c>
      <c r="Q277" s="15">
        <f t="shared" si="43"/>
        <v>0.2897761315089793</v>
      </c>
      <c r="R277" s="15">
        <f t="shared" si="44"/>
        <v>0</v>
      </c>
    </row>
    <row r="278" spans="2:18">
      <c r="B278" s="36"/>
      <c r="C278" s="37"/>
      <c r="D278" s="40">
        <v>12650</v>
      </c>
      <c r="E278" s="55"/>
      <c r="F278" s="25">
        <f t="shared" si="34"/>
        <v>1650.2568538105627</v>
      </c>
      <c r="G278" s="25">
        <f t="shared" si="35"/>
        <v>2490.6119392006499</v>
      </c>
      <c r="H278" s="25">
        <f t="shared" si="36"/>
        <v>2978.0107629658155</v>
      </c>
      <c r="I278" s="25">
        <f t="shared" si="37"/>
        <v>3326.4380222328159</v>
      </c>
      <c r="J278" s="25">
        <f t="shared" si="38"/>
        <v>3659.0818244560974</v>
      </c>
      <c r="K278" s="26"/>
      <c r="L278" s="15"/>
      <c r="M278" s="15">
        <f t="shared" si="39"/>
        <v>0.13045508725775198</v>
      </c>
      <c r="N278" s="15">
        <f t="shared" si="40"/>
        <v>0.1968863193043992</v>
      </c>
      <c r="O278" s="15">
        <f t="shared" si="41"/>
        <v>0.23541587059018304</v>
      </c>
      <c r="P278" s="15">
        <f t="shared" si="42"/>
        <v>0.26295952744923445</v>
      </c>
      <c r="Q278" s="15">
        <f t="shared" si="43"/>
        <v>0.28925548019415792</v>
      </c>
      <c r="R278" s="15">
        <f t="shared" si="44"/>
        <v>0</v>
      </c>
    </row>
    <row r="279" spans="2:18">
      <c r="B279" s="36"/>
      <c r="C279" s="37"/>
      <c r="D279" s="40">
        <v>12700</v>
      </c>
      <c r="E279" s="55"/>
      <c r="F279" s="25">
        <f t="shared" si="34"/>
        <v>1653.941110556601</v>
      </c>
      <c r="G279" s="25">
        <f t="shared" si="35"/>
        <v>2496.0873306655053</v>
      </c>
      <c r="H279" s="25">
        <f t="shared" si="36"/>
        <v>2984.4424122235337</v>
      </c>
      <c r="I279" s="25">
        <f t="shared" si="37"/>
        <v>3333.622174453687</v>
      </c>
      <c r="J279" s="25">
        <f t="shared" si="38"/>
        <v>3666.9843918990555</v>
      </c>
      <c r="K279" s="26"/>
      <c r="L279" s="15"/>
      <c r="M279" s="15">
        <f t="shared" si="39"/>
        <v>0.13023158350839378</v>
      </c>
      <c r="N279" s="15">
        <f t="shared" si="40"/>
        <v>0.1965423095012209</v>
      </c>
      <c r="O279" s="15">
        <f t="shared" si="41"/>
        <v>0.23499546552941211</v>
      </c>
      <c r="P279" s="15">
        <f t="shared" si="42"/>
        <v>0.26248993499635331</v>
      </c>
      <c r="Q279" s="15">
        <f t="shared" si="43"/>
        <v>0.28873892849598864</v>
      </c>
      <c r="R279" s="15">
        <f t="shared" si="44"/>
        <v>0</v>
      </c>
    </row>
    <row r="280" spans="2:18">
      <c r="B280" s="36"/>
      <c r="C280" s="37"/>
      <c r="D280" s="40">
        <v>12750</v>
      </c>
      <c r="E280" s="55"/>
      <c r="F280" s="25">
        <f t="shared" si="34"/>
        <v>1657.6253673026392</v>
      </c>
      <c r="G280" s="25">
        <f t="shared" si="35"/>
        <v>2501.5627221303607</v>
      </c>
      <c r="H280" s="25">
        <f t="shared" si="36"/>
        <v>2990.8740614812514</v>
      </c>
      <c r="I280" s="25">
        <f t="shared" si="37"/>
        <v>3340.8063266745576</v>
      </c>
      <c r="J280" s="25">
        <f t="shared" si="38"/>
        <v>3674.8869593420136</v>
      </c>
      <c r="K280" s="26"/>
      <c r="L280" s="15"/>
      <c r="M280" s="15">
        <f t="shared" si="39"/>
        <v>0.13000983272961877</v>
      </c>
      <c r="N280" s="15">
        <f t="shared" si="40"/>
        <v>0.19620099781414593</v>
      </c>
      <c r="O280" s="15">
        <f t="shared" si="41"/>
        <v>0.23457835776323541</v>
      </c>
      <c r="P280" s="15">
        <f t="shared" si="42"/>
        <v>0.26202402562153393</v>
      </c>
      <c r="Q280" s="15">
        <f t="shared" si="43"/>
        <v>0.28822642818368732</v>
      </c>
      <c r="R280" s="15">
        <f t="shared" si="44"/>
        <v>0</v>
      </c>
    </row>
    <row r="281" spans="2:18">
      <c r="B281" s="36"/>
      <c r="C281" s="37"/>
      <c r="D281" s="40">
        <v>12800</v>
      </c>
      <c r="E281" s="55"/>
      <c r="F281" s="25">
        <f t="shared" si="34"/>
        <v>1661.3096240486775</v>
      </c>
      <c r="G281" s="25">
        <f t="shared" si="35"/>
        <v>2507.0381135952161</v>
      </c>
      <c r="H281" s="25">
        <f t="shared" si="36"/>
        <v>2997.3057107389695</v>
      </c>
      <c r="I281" s="25">
        <f t="shared" si="37"/>
        <v>3347.9904788954286</v>
      </c>
      <c r="J281" s="25">
        <f t="shared" si="38"/>
        <v>3682.7895267849713</v>
      </c>
      <c r="K281" s="26"/>
      <c r="L281" s="15"/>
      <c r="M281" s="15">
        <f t="shared" si="39"/>
        <v>0.12978981437880294</v>
      </c>
      <c r="N281" s="15">
        <f t="shared" si="40"/>
        <v>0.19586235262462626</v>
      </c>
      <c r="O281" s="15">
        <f t="shared" si="41"/>
        <v>0.234164508651482</v>
      </c>
      <c r="P281" s="15">
        <f t="shared" si="42"/>
        <v>0.26156175616370536</v>
      </c>
      <c r="Q281" s="15">
        <f t="shared" si="43"/>
        <v>0.28771793178007588</v>
      </c>
      <c r="R281" s="15">
        <f t="shared" si="44"/>
        <v>0</v>
      </c>
    </row>
    <row r="282" spans="2:18">
      <c r="B282" s="36"/>
      <c r="C282" s="37"/>
      <c r="D282" s="40">
        <v>12850</v>
      </c>
      <c r="E282" s="55"/>
      <c r="F282" s="25">
        <f t="shared" si="34"/>
        <v>1664.9938807947156</v>
      </c>
      <c r="G282" s="25">
        <f t="shared" si="35"/>
        <v>2512.5135050600716</v>
      </c>
      <c r="H282" s="25">
        <f t="shared" si="36"/>
        <v>3003.7373599966872</v>
      </c>
      <c r="I282" s="25">
        <f t="shared" si="37"/>
        <v>3355.1746311162997</v>
      </c>
      <c r="J282" s="25">
        <f t="shared" si="38"/>
        <v>3690.6920942279294</v>
      </c>
      <c r="K282" s="26"/>
      <c r="L282" s="15"/>
      <c r="M282" s="15">
        <f t="shared" si="39"/>
        <v>0.1295715082330518</v>
      </c>
      <c r="N282" s="15">
        <f t="shared" si="40"/>
        <v>0.19552634280623124</v>
      </c>
      <c r="O282" s="15">
        <f t="shared" si="41"/>
        <v>0.23375388015538423</v>
      </c>
      <c r="P282" s="15">
        <f t="shared" si="42"/>
        <v>0.2611030841335642</v>
      </c>
      <c r="Q282" s="15">
        <f t="shared" si="43"/>
        <v>0.28721339254692058</v>
      </c>
      <c r="R282" s="15">
        <f t="shared" si="44"/>
        <v>0</v>
      </c>
    </row>
    <row r="283" spans="2:18">
      <c r="B283" s="36"/>
      <c r="C283" s="37"/>
      <c r="D283" s="40">
        <v>12900</v>
      </c>
      <c r="E283" s="55"/>
      <c r="F283" s="25">
        <f t="shared" si="34"/>
        <v>1668.6781375407538</v>
      </c>
      <c r="G283" s="25">
        <f t="shared" si="35"/>
        <v>2517.988896524927</v>
      </c>
      <c r="H283" s="25">
        <f t="shared" si="36"/>
        <v>3010.1690092544054</v>
      </c>
      <c r="I283" s="25">
        <f t="shared" si="37"/>
        <v>3362.3587833371707</v>
      </c>
      <c r="J283" s="25">
        <f t="shared" si="38"/>
        <v>3698.5946616708875</v>
      </c>
      <c r="K283" s="26"/>
      <c r="L283" s="15"/>
      <c r="M283" s="15">
        <f t="shared" si="39"/>
        <v>0.12935489438300418</v>
      </c>
      <c r="N283" s="15">
        <f t="shared" si="40"/>
        <v>0.19519293771511062</v>
      </c>
      <c r="O283" s="15">
        <f t="shared" si="41"/>
        <v>0.2333464348259229</v>
      </c>
      <c r="P283" s="15">
        <f t="shared" si="42"/>
        <v>0.26064796770055587</v>
      </c>
      <c r="Q283" s="15">
        <f t="shared" si="43"/>
        <v>0.28671276447061145</v>
      </c>
      <c r="R283" s="15">
        <f t="shared" si="44"/>
        <v>0</v>
      </c>
    </row>
    <row r="284" spans="2:18">
      <c r="B284" s="36"/>
      <c r="C284" s="37"/>
      <c r="D284" s="40">
        <v>12950</v>
      </c>
      <c r="E284" s="55"/>
      <c r="F284" s="25">
        <f t="shared" si="34"/>
        <v>1672.3623942867921</v>
      </c>
      <c r="G284" s="25">
        <f t="shared" si="35"/>
        <v>2523.4642879897824</v>
      </c>
      <c r="H284" s="25">
        <f t="shared" si="36"/>
        <v>3016.6006585121231</v>
      </c>
      <c r="I284" s="25">
        <f t="shared" si="37"/>
        <v>3369.5429355580413</v>
      </c>
      <c r="J284" s="25">
        <f t="shared" si="38"/>
        <v>3706.4972291138456</v>
      </c>
      <c r="K284" s="26"/>
      <c r="L284" s="15"/>
      <c r="M284" s="15">
        <f t="shared" si="39"/>
        <v>0.12913995322677932</v>
      </c>
      <c r="N284" s="15">
        <f t="shared" si="40"/>
        <v>0.19486210718067817</v>
      </c>
      <c r="O284" s="15">
        <f t="shared" si="41"/>
        <v>0.23294213579244194</v>
      </c>
      <c r="P284" s="15">
        <f t="shared" si="42"/>
        <v>0.26019636568015764</v>
      </c>
      <c r="Q284" s="15">
        <f t="shared" si="43"/>
        <v>0.2862160022481734</v>
      </c>
      <c r="R284" s="15">
        <f t="shared" si="44"/>
        <v>0</v>
      </c>
    </row>
    <row r="285" spans="2:18">
      <c r="B285" s="36"/>
      <c r="C285" s="37"/>
      <c r="D285" s="40">
        <v>13000</v>
      </c>
      <c r="E285" s="55"/>
      <c r="F285" s="25">
        <f t="shared" si="34"/>
        <v>1676.0466510328304</v>
      </c>
      <c r="G285" s="25">
        <f t="shared" si="35"/>
        <v>2528.9396794546378</v>
      </c>
      <c r="H285" s="25">
        <f t="shared" si="36"/>
        <v>3023.0323077698413</v>
      </c>
      <c r="I285" s="25">
        <f t="shared" si="37"/>
        <v>3376.7270877789124</v>
      </c>
      <c r="J285" s="25">
        <f t="shared" si="38"/>
        <v>3714.3997965568037</v>
      </c>
      <c r="K285" s="26"/>
      <c r="L285" s="15"/>
      <c r="M285" s="15">
        <f t="shared" si="39"/>
        <v>0.12892666546406387</v>
      </c>
      <c r="N285" s="15">
        <f t="shared" si="40"/>
        <v>0.19453382149651061</v>
      </c>
      <c r="O285" s="15">
        <f t="shared" si="41"/>
        <v>0.23254094675152626</v>
      </c>
      <c r="P285" s="15">
        <f t="shared" si="42"/>
        <v>0.25974823752145482</v>
      </c>
      <c r="Q285" s="15">
        <f t="shared" si="43"/>
        <v>0.28572306127360031</v>
      </c>
      <c r="R285" s="15">
        <f t="shared" si="44"/>
        <v>0</v>
      </c>
    </row>
    <row r="286" spans="2:18">
      <c r="B286" s="36"/>
      <c r="C286" s="37"/>
      <c r="D286" s="40">
        <v>13050</v>
      </c>
      <c r="E286" s="55"/>
      <c r="F286" s="25">
        <f t="shared" si="34"/>
        <v>1679.7309077788686</v>
      </c>
      <c r="G286" s="25">
        <f t="shared" si="35"/>
        <v>2534.4150709194932</v>
      </c>
      <c r="H286" s="25">
        <f t="shared" si="36"/>
        <v>3029.463957027559</v>
      </c>
      <c r="I286" s="25">
        <f t="shared" si="37"/>
        <v>3383.9112399997834</v>
      </c>
      <c r="J286" s="25">
        <f t="shared" si="38"/>
        <v>3722.3023639997618</v>
      </c>
      <c r="K286" s="26"/>
      <c r="L286" s="15"/>
      <c r="M286" s="15">
        <f t="shared" si="39"/>
        <v>0.12871501209033476</v>
      </c>
      <c r="N286" s="15">
        <f t="shared" si="40"/>
        <v>0.19420805141145542</v>
      </c>
      <c r="O286" s="15">
        <f t="shared" si="41"/>
        <v>0.23214283195613478</v>
      </c>
      <c r="P286" s="15">
        <f t="shared" si="42"/>
        <v>0.25930354329500255</v>
      </c>
      <c r="Q286" s="15">
        <f t="shared" si="43"/>
        <v>0.2852338976245028</v>
      </c>
      <c r="R286" s="15">
        <f t="shared" si="44"/>
        <v>0</v>
      </c>
    </row>
    <row r="287" spans="2:18">
      <c r="B287" s="36"/>
      <c r="C287" s="37"/>
      <c r="D287" s="40">
        <v>13100</v>
      </c>
      <c r="E287" s="55"/>
      <c r="F287" s="25">
        <f t="shared" si="34"/>
        <v>1683.4151645249069</v>
      </c>
      <c r="G287" s="25">
        <f t="shared" si="35"/>
        <v>2539.8904623843487</v>
      </c>
      <c r="H287" s="25">
        <f t="shared" si="36"/>
        <v>3035.8956062852772</v>
      </c>
      <c r="I287" s="25">
        <f t="shared" si="37"/>
        <v>3391.0953922206545</v>
      </c>
      <c r="J287" s="25">
        <f t="shared" si="38"/>
        <v>3730.2049314427195</v>
      </c>
      <c r="K287" s="26"/>
      <c r="L287" s="15"/>
      <c r="M287" s="15">
        <f t="shared" si="39"/>
        <v>0.12850497439121428</v>
      </c>
      <c r="N287" s="15">
        <f t="shared" si="40"/>
        <v>0.19388476812094266</v>
      </c>
      <c r="O287" s="15">
        <f t="shared" si="41"/>
        <v>0.231747756204983</v>
      </c>
      <c r="P287" s="15">
        <f t="shared" si="42"/>
        <v>0.258862243680966</v>
      </c>
      <c r="Q287" s="15">
        <f t="shared" si="43"/>
        <v>0.28474846804906256</v>
      </c>
      <c r="R287" s="15">
        <f t="shared" si="44"/>
        <v>0</v>
      </c>
    </row>
    <row r="288" spans="2:18">
      <c r="B288" s="36"/>
      <c r="C288" s="37"/>
      <c r="D288" s="40">
        <v>13150</v>
      </c>
      <c r="E288" s="55"/>
      <c r="F288" s="25">
        <f t="shared" si="34"/>
        <v>1687.0994212709452</v>
      </c>
      <c r="G288" s="25">
        <f t="shared" si="35"/>
        <v>2545.3658538492041</v>
      </c>
      <c r="H288" s="25">
        <f t="shared" si="36"/>
        <v>3042.3272555429949</v>
      </c>
      <c r="I288" s="25">
        <f t="shared" si="37"/>
        <v>3398.2795444415251</v>
      </c>
      <c r="J288" s="25">
        <f t="shared" si="38"/>
        <v>3738.1074988856776</v>
      </c>
      <c r="K288" s="26"/>
      <c r="L288" s="15"/>
      <c r="M288" s="15">
        <f t="shared" si="39"/>
        <v>0.128296533936954</v>
      </c>
      <c r="N288" s="15">
        <f t="shared" si="40"/>
        <v>0.1935639432584946</v>
      </c>
      <c r="O288" s="15">
        <f t="shared" si="41"/>
        <v>0.2313556848321669</v>
      </c>
      <c r="P288" s="15">
        <f t="shared" si="42"/>
        <v>0.25842429995753041</v>
      </c>
      <c r="Q288" s="15">
        <f t="shared" si="43"/>
        <v>0.28426672995328345</v>
      </c>
      <c r="R288" s="15">
        <f t="shared" si="44"/>
        <v>0</v>
      </c>
    </row>
    <row r="289" spans="2:18">
      <c r="B289" s="36"/>
      <c r="C289" s="37"/>
      <c r="D289" s="40">
        <v>13200</v>
      </c>
      <c r="E289" s="55"/>
      <c r="F289" s="25">
        <f t="shared" si="34"/>
        <v>1690.7836780169832</v>
      </c>
      <c r="G289" s="25">
        <f t="shared" si="35"/>
        <v>2550.8412453140595</v>
      </c>
      <c r="H289" s="25">
        <f t="shared" si="36"/>
        <v>3048.758904800713</v>
      </c>
      <c r="I289" s="25">
        <f t="shared" si="37"/>
        <v>3405.4636966623962</v>
      </c>
      <c r="J289" s="25">
        <f t="shared" si="38"/>
        <v>3746.0100663286357</v>
      </c>
      <c r="K289" s="26"/>
      <c r="L289" s="15"/>
      <c r="M289" s="15">
        <f t="shared" si="39"/>
        <v>0.12808967257704418</v>
      </c>
      <c r="N289" s="15">
        <f t="shared" si="40"/>
        <v>0.19324554888742876</v>
      </c>
      <c r="O289" s="15">
        <f t="shared" si="41"/>
        <v>0.23096658369702372</v>
      </c>
      <c r="P289" s="15">
        <f t="shared" si="42"/>
        <v>0.25798967398957545</v>
      </c>
      <c r="Q289" s="15">
        <f t="shared" si="43"/>
        <v>0.28378864138853299</v>
      </c>
      <c r="R289" s="15">
        <f t="shared" si="44"/>
        <v>0</v>
      </c>
    </row>
    <row r="290" spans="2:18">
      <c r="B290" s="36"/>
      <c r="C290" s="37"/>
      <c r="D290" s="40">
        <v>13250</v>
      </c>
      <c r="E290" s="55"/>
      <c r="F290" s="25">
        <f t="shared" si="34"/>
        <v>1694.4679347630215</v>
      </c>
      <c r="G290" s="25">
        <f t="shared" si="35"/>
        <v>2556.3166367789149</v>
      </c>
      <c r="H290" s="25">
        <f t="shared" si="36"/>
        <v>3055.1905540584307</v>
      </c>
      <c r="I290" s="25">
        <f t="shared" si="37"/>
        <v>3412.6478488832672</v>
      </c>
      <c r="J290" s="25">
        <f t="shared" si="38"/>
        <v>3753.9126337715938</v>
      </c>
      <c r="K290" s="26"/>
      <c r="L290" s="15"/>
      <c r="M290" s="15">
        <f t="shared" si="39"/>
        <v>0.12788437243494502</v>
      </c>
      <c r="N290" s="15">
        <f t="shared" si="40"/>
        <v>0.19292955749274829</v>
      </c>
      <c r="O290" s="15">
        <f t="shared" si="41"/>
        <v>0.23058041917422117</v>
      </c>
      <c r="P290" s="15">
        <f t="shared" si="42"/>
        <v>0.25755832821760505</v>
      </c>
      <c r="Q290" s="15">
        <f t="shared" si="43"/>
        <v>0.28331416103936558</v>
      </c>
      <c r="R290" s="15">
        <f t="shared" si="44"/>
        <v>0</v>
      </c>
    </row>
    <row r="291" spans="2:18">
      <c r="B291" s="36"/>
      <c r="C291" s="37"/>
      <c r="D291" s="40">
        <v>13300</v>
      </c>
      <c r="E291" s="55"/>
      <c r="F291" s="25">
        <f t="shared" si="34"/>
        <v>1698.1521915090598</v>
      </c>
      <c r="G291" s="25">
        <f t="shared" si="35"/>
        <v>2561.7920282437703</v>
      </c>
      <c r="H291" s="25">
        <f t="shared" si="36"/>
        <v>3061.6222033161489</v>
      </c>
      <c r="I291" s="25">
        <f t="shared" si="37"/>
        <v>3419.8320011041383</v>
      </c>
      <c r="J291" s="25">
        <f t="shared" si="38"/>
        <v>3761.815201214552</v>
      </c>
      <c r="K291" s="26"/>
      <c r="L291" s="15"/>
      <c r="M291" s="15">
        <f t="shared" si="39"/>
        <v>0.12768061590293683</v>
      </c>
      <c r="N291" s="15">
        <f t="shared" si="40"/>
        <v>0.19261594197321583</v>
      </c>
      <c r="O291" s="15">
        <f t="shared" si="41"/>
        <v>0.23019715814407135</v>
      </c>
      <c r="P291" s="15">
        <f t="shared" si="42"/>
        <v>0.25713022564692767</v>
      </c>
      <c r="Q291" s="15">
        <f t="shared" si="43"/>
        <v>0.28284324821162043</v>
      </c>
      <c r="R291" s="15">
        <f t="shared" si="44"/>
        <v>0</v>
      </c>
    </row>
    <row r="292" spans="2:18">
      <c r="B292" s="36"/>
      <c r="C292" s="37"/>
      <c r="D292" s="40">
        <v>13350</v>
      </c>
      <c r="E292" s="55"/>
      <c r="F292" s="25">
        <f t="shared" si="34"/>
        <v>1701.836448255098</v>
      </c>
      <c r="G292" s="25">
        <f t="shared" si="35"/>
        <v>2567.2674197086258</v>
      </c>
      <c r="H292" s="25">
        <f t="shared" si="36"/>
        <v>3068.0538525738666</v>
      </c>
      <c r="I292" s="25">
        <f t="shared" si="37"/>
        <v>3427.0161533250089</v>
      </c>
      <c r="J292" s="25">
        <f t="shared" si="38"/>
        <v>3769.7177686575101</v>
      </c>
      <c r="K292" s="26"/>
      <c r="L292" s="15"/>
      <c r="M292" s="15">
        <f t="shared" si="39"/>
        <v>0.12747838563708599</v>
      </c>
      <c r="N292" s="15">
        <f t="shared" si="40"/>
        <v>0.19230467563360493</v>
      </c>
      <c r="O292" s="15">
        <f t="shared" si="41"/>
        <v>0.22981676798306117</v>
      </c>
      <c r="P292" s="15">
        <f t="shared" si="42"/>
        <v>0.25670532983707933</v>
      </c>
      <c r="Q292" s="15">
        <f t="shared" si="43"/>
        <v>0.28237586282078725</v>
      </c>
      <c r="R292" s="15">
        <f t="shared" si="44"/>
        <v>0</v>
      </c>
    </row>
    <row r="293" spans="2:18">
      <c r="B293" s="36"/>
      <c r="C293" s="37"/>
      <c r="D293" s="40">
        <v>13400</v>
      </c>
      <c r="E293" s="55"/>
      <c r="F293" s="25">
        <f t="shared" si="34"/>
        <v>1705.5207050011363</v>
      </c>
      <c r="G293" s="25">
        <f t="shared" si="35"/>
        <v>2572.7428111734812</v>
      </c>
      <c r="H293" s="25">
        <f t="shared" si="36"/>
        <v>3074.4855018315848</v>
      </c>
      <c r="I293" s="25">
        <f t="shared" si="37"/>
        <v>3434.2003055458799</v>
      </c>
      <c r="J293" s="25">
        <f t="shared" si="38"/>
        <v>3777.6203361004677</v>
      </c>
      <c r="K293" s="26"/>
      <c r="L293" s="15"/>
      <c r="M293" s="15">
        <f t="shared" si="39"/>
        <v>0.12727766455232362</v>
      </c>
      <c r="N293" s="15">
        <f t="shared" si="40"/>
        <v>0.19199573217712546</v>
      </c>
      <c r="O293" s="15">
        <f t="shared" si="41"/>
        <v>0.22943921655459587</v>
      </c>
      <c r="P293" s="15">
        <f t="shared" si="42"/>
        <v>0.25628360489148355</v>
      </c>
      <c r="Q293" s="15">
        <f t="shared" si="43"/>
        <v>0.2819119653806319</v>
      </c>
      <c r="R293" s="15">
        <f t="shared" si="44"/>
        <v>0</v>
      </c>
    </row>
    <row r="294" spans="2:18">
      <c r="B294" s="36"/>
      <c r="C294" s="37"/>
      <c r="D294" s="40">
        <v>13450</v>
      </c>
      <c r="E294" s="55"/>
      <c r="F294" s="25">
        <f t="shared" si="34"/>
        <v>1709.2049617471746</v>
      </c>
      <c r="G294" s="25">
        <f t="shared" si="35"/>
        <v>2578.2182026383366</v>
      </c>
      <c r="H294" s="25">
        <f t="shared" si="36"/>
        <v>3080.9171510893025</v>
      </c>
      <c r="I294" s="25">
        <f t="shared" si="37"/>
        <v>3441.384457766751</v>
      </c>
      <c r="J294" s="25">
        <f t="shared" si="38"/>
        <v>3785.5229035434259</v>
      </c>
      <c r="K294" s="26"/>
      <c r="L294" s="15"/>
      <c r="M294" s="15">
        <f t="shared" si="39"/>
        <v>0.12707843581763381</v>
      </c>
      <c r="N294" s="15">
        <f t="shared" si="40"/>
        <v>0.1916890856980176</v>
      </c>
      <c r="O294" s="15">
        <f t="shared" si="41"/>
        <v>0.22906447219994813</v>
      </c>
      <c r="P294" s="15">
        <f t="shared" si="42"/>
        <v>0.25586501544734208</v>
      </c>
      <c r="Q294" s="15">
        <f t="shared" si="43"/>
        <v>0.28145151699207627</v>
      </c>
      <c r="R294" s="15">
        <f t="shared" si="44"/>
        <v>0</v>
      </c>
    </row>
    <row r="295" spans="2:18">
      <c r="B295" s="36"/>
      <c r="C295" s="37"/>
      <c r="D295" s="40">
        <v>13500</v>
      </c>
      <c r="E295" s="55"/>
      <c r="F295" s="25">
        <f t="shared" si="34"/>
        <v>1712.8892184932129</v>
      </c>
      <c r="G295" s="25">
        <f t="shared" si="35"/>
        <v>2583.693594103192</v>
      </c>
      <c r="H295" s="25">
        <f t="shared" si="36"/>
        <v>3087.3488003470206</v>
      </c>
      <c r="I295" s="25">
        <f t="shared" si="37"/>
        <v>3448.568609987622</v>
      </c>
      <c r="J295" s="25">
        <f t="shared" si="38"/>
        <v>3793.425470986384</v>
      </c>
      <c r="K295" s="26"/>
      <c r="L295" s="15"/>
      <c r="M295" s="15">
        <f t="shared" si="39"/>
        <v>0.1268806828513491</v>
      </c>
      <c r="N295" s="15">
        <f t="shared" si="40"/>
        <v>0.19138471067431051</v>
      </c>
      <c r="O295" s="15">
        <f t="shared" si="41"/>
        <v>0.22869250372940894</v>
      </c>
      <c r="P295" s="15">
        <f t="shared" si="42"/>
        <v>0.25544952666574977</v>
      </c>
      <c r="Q295" s="15">
        <f t="shared" si="43"/>
        <v>0.28099447933232474</v>
      </c>
      <c r="R295" s="15">
        <f t="shared" si="44"/>
        <v>0</v>
      </c>
    </row>
    <row r="296" spans="2:18">
      <c r="B296" s="36"/>
      <c r="C296" s="37"/>
      <c r="D296" s="40">
        <v>13550</v>
      </c>
      <c r="E296" s="55"/>
      <c r="F296" s="25">
        <f t="shared" si="34"/>
        <v>1716.5734752392509</v>
      </c>
      <c r="G296" s="25">
        <f t="shared" si="35"/>
        <v>2589.1689855680474</v>
      </c>
      <c r="H296" s="25">
        <f t="shared" si="36"/>
        <v>3093.7804496047384</v>
      </c>
      <c r="I296" s="25">
        <f t="shared" si="37"/>
        <v>3455.7527622084926</v>
      </c>
      <c r="J296" s="25">
        <f t="shared" si="38"/>
        <v>3801.3280384293421</v>
      </c>
      <c r="K296" s="26"/>
      <c r="L296" s="15"/>
      <c r="M296" s="15">
        <f t="shared" si="39"/>
        <v>0.12668438931654988</v>
      </c>
      <c r="N296" s="15">
        <f t="shared" si="40"/>
        <v>0.19108258196074152</v>
      </c>
      <c r="O296" s="15">
        <f t="shared" si="41"/>
        <v>0.22832328041363384</v>
      </c>
      <c r="P296" s="15">
        <f t="shared" si="42"/>
        <v>0.25503710422202897</v>
      </c>
      <c r="Q296" s="15">
        <f t="shared" si="43"/>
        <v>0.28054081464423186</v>
      </c>
      <c r="R296" s="15">
        <f t="shared" si="44"/>
        <v>0</v>
      </c>
    </row>
    <row r="297" spans="2:18">
      <c r="B297" s="36"/>
      <c r="C297" s="37"/>
      <c r="D297" s="40">
        <v>13600</v>
      </c>
      <c r="E297" s="55"/>
      <c r="F297" s="25">
        <f t="shared" si="34"/>
        <v>1720.2577319852892</v>
      </c>
      <c r="G297" s="25">
        <f t="shared" si="35"/>
        <v>2594.6443770329029</v>
      </c>
      <c r="H297" s="25">
        <f t="shared" si="36"/>
        <v>3100.2120988624565</v>
      </c>
      <c r="I297" s="25">
        <f t="shared" si="37"/>
        <v>3462.9369144293637</v>
      </c>
      <c r="J297" s="25">
        <f t="shared" si="38"/>
        <v>3809.2306058723002</v>
      </c>
      <c r="K297" s="26"/>
      <c r="L297" s="15"/>
      <c r="M297" s="15">
        <f t="shared" si="39"/>
        <v>0.12648953911656538</v>
      </c>
      <c r="N297" s="15">
        <f t="shared" si="40"/>
        <v>0.19078267478183109</v>
      </c>
      <c r="O297" s="15">
        <f t="shared" si="41"/>
        <v>0.22795677197518063</v>
      </c>
      <c r="P297" s="15">
        <f t="shared" si="42"/>
        <v>0.25462771429627673</v>
      </c>
      <c r="Q297" s="15">
        <f t="shared" si="43"/>
        <v>0.28009048572590445</v>
      </c>
      <c r="R297" s="15">
        <f t="shared" si="44"/>
        <v>0</v>
      </c>
    </row>
    <row r="298" spans="2:18">
      <c r="B298" s="36"/>
      <c r="C298" s="37"/>
      <c r="D298" s="40">
        <v>13650</v>
      </c>
      <c r="E298" s="55"/>
      <c r="F298" s="25">
        <f t="shared" si="34"/>
        <v>1723.9419887313275</v>
      </c>
      <c r="G298" s="25">
        <f t="shared" si="35"/>
        <v>2600.1197684977583</v>
      </c>
      <c r="H298" s="25">
        <f t="shared" si="36"/>
        <v>3106.6437481201742</v>
      </c>
      <c r="I298" s="25">
        <f t="shared" si="37"/>
        <v>3470.1210666502348</v>
      </c>
      <c r="J298" s="25">
        <f t="shared" si="38"/>
        <v>3817.1331733152583</v>
      </c>
      <c r="K298" s="26"/>
      <c r="L298" s="15"/>
      <c r="M298" s="15">
        <f t="shared" si="39"/>
        <v>0.12629611639057345</v>
      </c>
      <c r="N298" s="15">
        <f t="shared" si="40"/>
        <v>0.19048496472511051</v>
      </c>
      <c r="O298" s="15">
        <f t="shared" si="41"/>
        <v>0.22759294858023255</v>
      </c>
      <c r="P298" s="15">
        <f t="shared" si="42"/>
        <v>0.25422132356411975</v>
      </c>
      <c r="Q298" s="15">
        <f t="shared" si="43"/>
        <v>0.27964345592053175</v>
      </c>
      <c r="R298" s="15">
        <f t="shared" si="44"/>
        <v>0</v>
      </c>
    </row>
    <row r="299" spans="2:18">
      <c r="B299" s="36"/>
      <c r="C299" s="37"/>
      <c r="D299" s="40">
        <v>13700</v>
      </c>
      <c r="E299" s="55"/>
      <c r="F299" s="25">
        <f t="shared" si="34"/>
        <v>1727.6262454773657</v>
      </c>
      <c r="G299" s="25">
        <f t="shared" si="35"/>
        <v>2605.5951599626137</v>
      </c>
      <c r="H299" s="25">
        <f t="shared" si="36"/>
        <v>3113.0753973778924</v>
      </c>
      <c r="I299" s="25">
        <f t="shared" si="37"/>
        <v>3477.3052188711054</v>
      </c>
      <c r="J299" s="25">
        <f t="shared" si="38"/>
        <v>3825.035740758216</v>
      </c>
      <c r="K299" s="26"/>
      <c r="L299" s="15"/>
      <c r="M299" s="15">
        <f t="shared" si="39"/>
        <v>0.12610410550929677</v>
      </c>
      <c r="N299" s="15">
        <f t="shared" si="40"/>
        <v>0.19018942773449735</v>
      </c>
      <c r="O299" s="15">
        <f t="shared" si="41"/>
        <v>0.22723178083050311</v>
      </c>
      <c r="P299" s="15">
        <f t="shared" si="42"/>
        <v>0.25381789918767195</v>
      </c>
      <c r="Q299" s="15">
        <f t="shared" si="43"/>
        <v>0.27919968910643911</v>
      </c>
      <c r="R299" s="15">
        <f t="shared" si="44"/>
        <v>0</v>
      </c>
    </row>
    <row r="300" spans="2:18">
      <c r="B300" s="36"/>
      <c r="C300" s="37"/>
      <c r="D300" s="40">
        <v>13750</v>
      </c>
      <c r="E300" s="55"/>
      <c r="F300" s="25">
        <f t="shared" si="34"/>
        <v>1731.310502223404</v>
      </c>
      <c r="G300" s="25">
        <f t="shared" si="35"/>
        <v>2611.0705514274691</v>
      </c>
      <c r="H300" s="25">
        <f t="shared" si="36"/>
        <v>3119.5070466356101</v>
      </c>
      <c r="I300" s="25">
        <f t="shared" si="37"/>
        <v>3484.4893710919764</v>
      </c>
      <c r="J300" s="25">
        <f t="shared" si="38"/>
        <v>3832.9383082011741</v>
      </c>
      <c r="K300" s="26"/>
      <c r="L300" s="15"/>
      <c r="M300" s="15">
        <f t="shared" si="39"/>
        <v>0.12591349107079303</v>
      </c>
      <c r="N300" s="15">
        <f t="shared" si="40"/>
        <v>0.18989604010381594</v>
      </c>
      <c r="O300" s="15">
        <f t="shared" si="41"/>
        <v>0.22687323975531709</v>
      </c>
      <c r="P300" s="15">
        <f t="shared" si="42"/>
        <v>0.25341740880668917</v>
      </c>
      <c r="Q300" s="15">
        <f t="shared" si="43"/>
        <v>0.2787591496873581</v>
      </c>
      <c r="R300" s="15">
        <f t="shared" si="44"/>
        <v>0</v>
      </c>
    </row>
    <row r="301" spans="2:18">
      <c r="B301" s="36"/>
      <c r="C301" s="37"/>
      <c r="D301" s="40">
        <v>13800</v>
      </c>
      <c r="E301" s="55"/>
      <c r="F301" s="25">
        <f t="shared" ref="F301:F364" si="45">VLOOKUP($D301,$G$8:$S$21,1,TRUE)*VLOOKUP($D301,$G$8:$S$21,2,TRUE)+VLOOKUP($D301,$G$8:$S$21,3,TRUE)*($D301-VLOOKUP($D301,$G$8:$S$21,1,TRUE))</f>
        <v>1734.9947589694423</v>
      </c>
      <c r="G301" s="25">
        <f t="shared" ref="G301:G364" si="46">VLOOKUP($D301,$G$8:$S$21,1,TRUE)*VLOOKUP($D301,$G$8:$S$21,4,TRUE)+VLOOKUP($D301,$G$8:$S$21,5,TRUE)*($D301-VLOOKUP($D301,$G$8:$S$21,1,TRUE))</f>
        <v>2616.5459428923245</v>
      </c>
      <c r="H301" s="25">
        <f t="shared" ref="H301:H364" si="47">VLOOKUP($D301,$G$8:$S$21,1,TRUE)*VLOOKUP($D301,$G$8:$S$21,6,TRUE)+VLOOKUP($D301,$G$8:$S$21,7,TRUE)*($D301-VLOOKUP($D301,$G$8:$S$21,1,TRUE))</f>
        <v>3125.9386958933283</v>
      </c>
      <c r="I301" s="25">
        <f t="shared" ref="I301:I364" si="48">VLOOKUP($D301,$G$8:$S$21,1,TRUE)*VLOOKUP($D301,$G$8:$S$21,8,TRUE)+VLOOKUP($D301,$G$8:$S$21,9,TRUE)*($D301-VLOOKUP($D301,$G$8:$S$21,1,TRUE))</f>
        <v>3491.6735233128475</v>
      </c>
      <c r="J301" s="25">
        <f t="shared" ref="J301:J364" si="49">VLOOKUP($D301,$G$8:$S$21,1,TRUE)*VLOOKUP($D301,$G$8:$S$21,10,TRUE)+VLOOKUP($D301,$G$8:$S$21,11,TRUE)*($D301-VLOOKUP($D301,$G$8:$S$21,1,TRUE))</f>
        <v>3840.8408756441322</v>
      </c>
      <c r="K301" s="26"/>
      <c r="L301" s="15"/>
      <c r="M301" s="15">
        <f t="shared" ref="M301:M364" si="50">F301/$D301</f>
        <v>0.1257242578963364</v>
      </c>
      <c r="N301" s="15">
        <f t="shared" ref="N301:N364" si="51">G301/$D301</f>
        <v>0.18960477847045831</v>
      </c>
      <c r="O301" s="15">
        <f t="shared" ref="O301:O364" si="52">H301/$D301</f>
        <v>0.22651729680386437</v>
      </c>
      <c r="P301" s="15">
        <f t="shared" ref="P301:P364" si="53">I301/$D301</f>
        <v>0.25301982052991651</v>
      </c>
      <c r="Q301" s="15">
        <f t="shared" ref="Q301:Q364" si="54">J301/$D301</f>
        <v>0.27832180258290812</v>
      </c>
      <c r="R301" s="15">
        <f t="shared" ref="R301:R364" si="55">K301/$D301</f>
        <v>0</v>
      </c>
    </row>
    <row r="302" spans="2:18">
      <c r="B302" s="36"/>
      <c r="C302" s="37"/>
      <c r="D302" s="40">
        <v>13850</v>
      </c>
      <c r="E302" s="55"/>
      <c r="F302" s="25">
        <f t="shared" si="45"/>
        <v>1738.6790157154805</v>
      </c>
      <c r="G302" s="25">
        <f t="shared" si="46"/>
        <v>2622.02133435718</v>
      </c>
      <c r="H302" s="25">
        <f t="shared" si="47"/>
        <v>3132.370345151046</v>
      </c>
      <c r="I302" s="25">
        <f t="shared" si="48"/>
        <v>3498.8576755337185</v>
      </c>
      <c r="J302" s="25">
        <f t="shared" si="49"/>
        <v>3848.7434430870903</v>
      </c>
      <c r="K302" s="26"/>
      <c r="L302" s="15"/>
      <c r="M302" s="15">
        <f t="shared" si="50"/>
        <v>0.1255363910263885</v>
      </c>
      <c r="N302" s="15">
        <f t="shared" si="51"/>
        <v>0.18931561980918266</v>
      </c>
      <c r="O302" s="15">
        <f t="shared" si="52"/>
        <v>0.22616392383762066</v>
      </c>
      <c r="P302" s="15">
        <f t="shared" si="53"/>
        <v>0.25262510292662227</v>
      </c>
      <c r="Q302" s="15">
        <f t="shared" si="54"/>
        <v>0.27788761321928451</v>
      </c>
      <c r="R302" s="15">
        <f t="shared" si="55"/>
        <v>0</v>
      </c>
    </row>
    <row r="303" spans="2:18">
      <c r="B303" s="36"/>
      <c r="C303" s="37"/>
      <c r="D303" s="40">
        <v>13900</v>
      </c>
      <c r="E303" s="55"/>
      <c r="F303" s="25">
        <f t="shared" si="45"/>
        <v>1742.3632724615186</v>
      </c>
      <c r="G303" s="25">
        <f t="shared" si="46"/>
        <v>2627.4967258220354</v>
      </c>
      <c r="H303" s="25">
        <f t="shared" si="47"/>
        <v>3138.8019944087641</v>
      </c>
      <c r="I303" s="25">
        <f t="shared" si="48"/>
        <v>3506.0418277545896</v>
      </c>
      <c r="J303" s="25">
        <f t="shared" si="49"/>
        <v>3856.6460105300484</v>
      </c>
      <c r="K303" s="26"/>
      <c r="L303" s="15"/>
      <c r="M303" s="15">
        <f t="shared" si="50"/>
        <v>0.12534987571665601</v>
      </c>
      <c r="N303" s="15">
        <f t="shared" si="51"/>
        <v>0.18902854142604572</v>
      </c>
      <c r="O303" s="15">
        <f t="shared" si="52"/>
        <v>0.22581309312293268</v>
      </c>
      <c r="P303" s="15">
        <f t="shared" si="53"/>
        <v>0.2522332250183158</v>
      </c>
      <c r="Q303" s="15">
        <f t="shared" si="54"/>
        <v>0.27745654752014737</v>
      </c>
      <c r="R303" s="15">
        <f t="shared" si="55"/>
        <v>0</v>
      </c>
    </row>
    <row r="304" spans="2:18">
      <c r="B304" s="36"/>
      <c r="C304" s="37"/>
      <c r="D304" s="40">
        <v>13950</v>
      </c>
      <c r="E304" s="55"/>
      <c r="F304" s="25">
        <f t="shared" si="45"/>
        <v>1746.0475292075569</v>
      </c>
      <c r="G304" s="25">
        <f t="shared" si="46"/>
        <v>2632.9721172868908</v>
      </c>
      <c r="H304" s="25">
        <f t="shared" si="47"/>
        <v>3145.2336436664818</v>
      </c>
      <c r="I304" s="25">
        <f t="shared" si="48"/>
        <v>3513.2259799754602</v>
      </c>
      <c r="J304" s="25">
        <f t="shared" si="49"/>
        <v>3864.5485779730061</v>
      </c>
      <c r="K304" s="26"/>
      <c r="L304" s="15"/>
      <c r="M304" s="15">
        <f t="shared" si="50"/>
        <v>0.12516469743423347</v>
      </c>
      <c r="N304" s="15">
        <f t="shared" si="51"/>
        <v>0.1887435209524653</v>
      </c>
      <c r="O304" s="15">
        <f t="shared" si="52"/>
        <v>0.22546477732376213</v>
      </c>
      <c r="P304" s="15">
        <f t="shared" si="53"/>
        <v>0.25184415627064233</v>
      </c>
      <c r="Q304" s="15">
        <f t="shared" si="54"/>
        <v>0.27702857189770652</v>
      </c>
      <c r="R304" s="15">
        <f t="shared" si="55"/>
        <v>0</v>
      </c>
    </row>
    <row r="305" spans="2:18">
      <c r="B305" s="36"/>
      <c r="C305" s="37"/>
      <c r="D305" s="40">
        <v>14000</v>
      </c>
      <c r="E305" s="55"/>
      <c r="F305" s="25">
        <f t="shared" si="45"/>
        <v>1749.7317859535951</v>
      </c>
      <c r="G305" s="25">
        <f t="shared" si="46"/>
        <v>2638.4475087517462</v>
      </c>
      <c r="H305" s="25">
        <f t="shared" si="47"/>
        <v>3151.6652929242</v>
      </c>
      <c r="I305" s="25">
        <f t="shared" si="48"/>
        <v>3520.4101321963312</v>
      </c>
      <c r="J305" s="25">
        <f t="shared" si="49"/>
        <v>3872.4511454159642</v>
      </c>
      <c r="K305" s="26"/>
      <c r="L305" s="15"/>
      <c r="M305" s="15">
        <f t="shared" si="50"/>
        <v>0.12498084185382823</v>
      </c>
      <c r="N305" s="15">
        <f t="shared" si="51"/>
        <v>0.18846053633941046</v>
      </c>
      <c r="O305" s="15">
        <f t="shared" si="52"/>
        <v>0.22511894949458572</v>
      </c>
      <c r="P305" s="15">
        <f t="shared" si="53"/>
        <v>0.25145786658545222</v>
      </c>
      <c r="Q305" s="15">
        <f t="shared" si="54"/>
        <v>0.27660365324399744</v>
      </c>
      <c r="R305" s="15">
        <f t="shared" si="55"/>
        <v>0</v>
      </c>
    </row>
    <row r="306" spans="2:18">
      <c r="B306" s="36"/>
      <c r="C306" s="37"/>
      <c r="D306" s="40">
        <v>14050</v>
      </c>
      <c r="E306" s="55"/>
      <c r="F306" s="25">
        <f t="shared" si="45"/>
        <v>1753.4160426996334</v>
      </c>
      <c r="G306" s="25">
        <f t="shared" si="46"/>
        <v>2643.9229002166016</v>
      </c>
      <c r="H306" s="25">
        <f t="shared" si="47"/>
        <v>3158.0969421819182</v>
      </c>
      <c r="I306" s="25">
        <f t="shared" si="48"/>
        <v>3527.5942844172023</v>
      </c>
      <c r="J306" s="25">
        <f t="shared" si="49"/>
        <v>3880.3537128589223</v>
      </c>
      <c r="K306" s="26"/>
      <c r="L306" s="15"/>
      <c r="M306" s="15">
        <f t="shared" si="50"/>
        <v>0.12479829485406643</v>
      </c>
      <c r="N306" s="15">
        <f t="shared" si="51"/>
        <v>0.18817956585171541</v>
      </c>
      <c r="O306" s="15">
        <f t="shared" si="52"/>
        <v>0.22477558307344614</v>
      </c>
      <c r="P306" s="15">
        <f t="shared" si="53"/>
        <v>0.25107432629303933</v>
      </c>
      <c r="Q306" s="15">
        <f t="shared" si="54"/>
        <v>0.2761817589223432</v>
      </c>
      <c r="R306" s="15">
        <f t="shared" si="55"/>
        <v>0</v>
      </c>
    </row>
    <row r="307" spans="2:18">
      <c r="B307" s="36"/>
      <c r="C307" s="37"/>
      <c r="D307" s="40">
        <v>14100</v>
      </c>
      <c r="E307" s="55"/>
      <c r="F307" s="25">
        <f t="shared" si="45"/>
        <v>1757.1002994456717</v>
      </c>
      <c r="G307" s="25">
        <f t="shared" si="46"/>
        <v>2649.3982916814571</v>
      </c>
      <c r="H307" s="25">
        <f t="shared" si="47"/>
        <v>3164.5285914396359</v>
      </c>
      <c r="I307" s="25">
        <f t="shared" si="48"/>
        <v>3534.7784366380729</v>
      </c>
      <c r="J307" s="25">
        <f t="shared" si="49"/>
        <v>3888.2562803018805</v>
      </c>
      <c r="K307" s="26"/>
      <c r="L307" s="15"/>
      <c r="M307" s="15">
        <f t="shared" si="50"/>
        <v>0.12461704251387742</v>
      </c>
      <c r="N307" s="15">
        <f t="shared" si="51"/>
        <v>0.1879005880625147</v>
      </c>
      <c r="O307" s="15">
        <f t="shared" si="52"/>
        <v>0.22443465187515149</v>
      </c>
      <c r="P307" s="15">
        <f t="shared" si="53"/>
        <v>0.25069350614454416</v>
      </c>
      <c r="Q307" s="15">
        <f t="shared" si="54"/>
        <v>0.27576285675899859</v>
      </c>
      <c r="R307" s="15">
        <f t="shared" si="55"/>
        <v>0</v>
      </c>
    </row>
    <row r="308" spans="2:18">
      <c r="B308" s="36"/>
      <c r="C308" s="37"/>
      <c r="D308" s="40">
        <v>14150</v>
      </c>
      <c r="E308" s="55"/>
      <c r="F308" s="25">
        <f t="shared" si="45"/>
        <v>1760.78455619171</v>
      </c>
      <c r="G308" s="25">
        <f t="shared" si="46"/>
        <v>2654.8736831463125</v>
      </c>
      <c r="H308" s="25">
        <f t="shared" si="47"/>
        <v>3170.9602406973536</v>
      </c>
      <c r="I308" s="25">
        <f t="shared" si="48"/>
        <v>3541.9625888589439</v>
      </c>
      <c r="J308" s="25">
        <f t="shared" si="49"/>
        <v>3896.1588477448386</v>
      </c>
      <c r="K308" s="26"/>
      <c r="L308" s="15"/>
      <c r="M308" s="15">
        <f t="shared" si="50"/>
        <v>0.12443707110895477</v>
      </c>
      <c r="N308" s="15">
        <f t="shared" si="51"/>
        <v>0.18762358184779593</v>
      </c>
      <c r="O308" s="15">
        <f t="shared" si="52"/>
        <v>0.22409613008461862</v>
      </c>
      <c r="P308" s="15">
        <f t="shared" si="53"/>
        <v>0.25031537730451903</v>
      </c>
      <c r="Q308" s="15">
        <f t="shared" si="54"/>
        <v>0.27534691503497094</v>
      </c>
      <c r="R308" s="15">
        <f t="shared" si="55"/>
        <v>0</v>
      </c>
    </row>
    <row r="309" spans="2:18">
      <c r="B309" s="36"/>
      <c r="C309" s="37"/>
      <c r="D309" s="40">
        <v>14200</v>
      </c>
      <c r="E309" s="55"/>
      <c r="F309" s="25">
        <f t="shared" si="45"/>
        <v>1764.4688129377482</v>
      </c>
      <c r="G309" s="25">
        <f t="shared" si="46"/>
        <v>2660.3490746111679</v>
      </c>
      <c r="H309" s="25">
        <f t="shared" si="47"/>
        <v>3177.3918899550717</v>
      </c>
      <c r="I309" s="25">
        <f t="shared" si="48"/>
        <v>3549.146741079815</v>
      </c>
      <c r="J309" s="25">
        <f t="shared" si="49"/>
        <v>3904.0614151877967</v>
      </c>
      <c r="K309" s="26"/>
      <c r="L309" s="15"/>
      <c r="M309" s="15">
        <f t="shared" si="50"/>
        <v>0.12425836710829213</v>
      </c>
      <c r="N309" s="15">
        <f t="shared" si="51"/>
        <v>0.18734852638106816</v>
      </c>
      <c r="O309" s="15">
        <f t="shared" si="52"/>
        <v>0.22375999225035717</v>
      </c>
      <c r="P309" s="15">
        <f t="shared" si="53"/>
        <v>0.24993991134364896</v>
      </c>
      <c r="Q309" s="15">
        <f t="shared" si="54"/>
        <v>0.27493390247801386</v>
      </c>
      <c r="R309" s="15">
        <f t="shared" si="55"/>
        <v>0</v>
      </c>
    </row>
    <row r="310" spans="2:18">
      <c r="B310" s="36"/>
      <c r="C310" s="37"/>
      <c r="D310" s="40">
        <v>14250</v>
      </c>
      <c r="E310" s="55"/>
      <c r="F310" s="25">
        <f t="shared" si="45"/>
        <v>1768.1530696837863</v>
      </c>
      <c r="G310" s="25">
        <f t="shared" si="46"/>
        <v>2665.8244660760233</v>
      </c>
      <c r="H310" s="25">
        <f t="shared" si="47"/>
        <v>3183.8235392127899</v>
      </c>
      <c r="I310" s="25">
        <f t="shared" si="48"/>
        <v>3556.3308933006861</v>
      </c>
      <c r="J310" s="25">
        <f t="shared" si="49"/>
        <v>3911.9639826307548</v>
      </c>
      <c r="K310" s="26"/>
      <c r="L310" s="15"/>
      <c r="M310" s="15">
        <f t="shared" si="50"/>
        <v>0.12408091717079202</v>
      </c>
      <c r="N310" s="15">
        <f t="shared" si="51"/>
        <v>0.187075401128142</v>
      </c>
      <c r="O310" s="15">
        <f t="shared" si="52"/>
        <v>0.22342621327809051</v>
      </c>
      <c r="P310" s="15">
        <f t="shared" si="53"/>
        <v>0.2495670802316271</v>
      </c>
      <c r="Q310" s="15">
        <f t="shared" si="54"/>
        <v>0.27452378825478979</v>
      </c>
      <c r="R310" s="15">
        <f t="shared" si="55"/>
        <v>0</v>
      </c>
    </row>
    <row r="311" spans="2:18">
      <c r="B311" s="36"/>
      <c r="C311" s="37"/>
      <c r="D311" s="40">
        <v>14300</v>
      </c>
      <c r="E311" s="55"/>
      <c r="F311" s="25">
        <f t="shared" si="45"/>
        <v>1771.8373264298245</v>
      </c>
      <c r="G311" s="25">
        <f t="shared" si="46"/>
        <v>2671.2998575408787</v>
      </c>
      <c r="H311" s="25">
        <f t="shared" si="47"/>
        <v>3190.2551884705076</v>
      </c>
      <c r="I311" s="25">
        <f t="shared" si="48"/>
        <v>3563.5150455215571</v>
      </c>
      <c r="J311" s="25">
        <f t="shared" si="49"/>
        <v>3919.8665500737125</v>
      </c>
      <c r="K311" s="26"/>
      <c r="L311" s="15"/>
      <c r="M311" s="15">
        <f t="shared" si="50"/>
        <v>0.12390470814194578</v>
      </c>
      <c r="N311" s="15">
        <f t="shared" si="51"/>
        <v>0.18680418584201949</v>
      </c>
      <c r="O311" s="15">
        <f t="shared" si="52"/>
        <v>0.22309476842451101</v>
      </c>
      <c r="P311" s="15">
        <f t="shared" si="53"/>
        <v>0.24919685633017882</v>
      </c>
      <c r="Q311" s="15">
        <f t="shared" si="54"/>
        <v>0.27411654196319668</v>
      </c>
      <c r="R311" s="15">
        <f t="shared" si="55"/>
        <v>0</v>
      </c>
    </row>
    <row r="312" spans="2:18">
      <c r="B312" s="36"/>
      <c r="C312" s="37"/>
      <c r="D312" s="40">
        <v>14350</v>
      </c>
      <c r="E312" s="55"/>
      <c r="F312" s="25">
        <f t="shared" si="45"/>
        <v>1775.5215831758628</v>
      </c>
      <c r="G312" s="25">
        <f t="shared" si="46"/>
        <v>2676.7752490057342</v>
      </c>
      <c r="H312" s="25">
        <f t="shared" si="47"/>
        <v>3196.6868377282258</v>
      </c>
      <c r="I312" s="25">
        <f t="shared" si="48"/>
        <v>3570.6991977424277</v>
      </c>
      <c r="J312" s="25">
        <f t="shared" si="49"/>
        <v>3927.7691175166706</v>
      </c>
      <c r="K312" s="26"/>
      <c r="L312" s="15"/>
      <c r="M312" s="15">
        <f t="shared" si="50"/>
        <v>0.12372972705058277</v>
      </c>
      <c r="N312" s="15">
        <f t="shared" si="51"/>
        <v>0.18653486055789087</v>
      </c>
      <c r="O312" s="15">
        <f t="shared" si="52"/>
        <v>0.22276563329116555</v>
      </c>
      <c r="P312" s="15">
        <f t="shared" si="53"/>
        <v>0.2488292123862319</v>
      </c>
      <c r="Q312" s="15">
        <f t="shared" si="54"/>
        <v>0.27371213362485508</v>
      </c>
      <c r="R312" s="15">
        <f t="shared" si="55"/>
        <v>0</v>
      </c>
    </row>
    <row r="313" spans="2:18">
      <c r="B313" s="36"/>
      <c r="C313" s="37"/>
      <c r="D313" s="40">
        <v>14400</v>
      </c>
      <c r="E313" s="55"/>
      <c r="F313" s="25">
        <f t="shared" si="45"/>
        <v>1779.2058399219011</v>
      </c>
      <c r="G313" s="25">
        <f t="shared" si="46"/>
        <v>2682.2506404705896</v>
      </c>
      <c r="H313" s="25">
        <f t="shared" si="47"/>
        <v>3203.1184869859435</v>
      </c>
      <c r="I313" s="25">
        <f t="shared" si="48"/>
        <v>3577.8833499632988</v>
      </c>
      <c r="J313" s="25">
        <f t="shared" si="49"/>
        <v>3935.6716849596287</v>
      </c>
      <c r="K313" s="26"/>
      <c r="L313" s="15"/>
      <c r="M313" s="15">
        <f t="shared" si="50"/>
        <v>0.12355596110568758</v>
      </c>
      <c r="N313" s="15">
        <f t="shared" si="51"/>
        <v>0.1862674055882354</v>
      </c>
      <c r="O313" s="15">
        <f t="shared" si="52"/>
        <v>0.22243878381846829</v>
      </c>
      <c r="P313" s="15">
        <f t="shared" si="53"/>
        <v>0.24846412152522909</v>
      </c>
      <c r="Q313" s="15">
        <f t="shared" si="54"/>
        <v>0.27331053367775199</v>
      </c>
      <c r="R313" s="15">
        <f t="shared" si="55"/>
        <v>0</v>
      </c>
    </row>
    <row r="314" spans="2:18">
      <c r="B314" s="36"/>
      <c r="C314" s="37"/>
      <c r="D314" s="40">
        <v>14450</v>
      </c>
      <c r="E314" s="55"/>
      <c r="F314" s="25">
        <f t="shared" si="45"/>
        <v>1782.8900966679394</v>
      </c>
      <c r="G314" s="25">
        <f t="shared" si="46"/>
        <v>2687.726031935445</v>
      </c>
      <c r="H314" s="25">
        <f t="shared" si="47"/>
        <v>3209.5501362436617</v>
      </c>
      <c r="I314" s="25">
        <f t="shared" si="48"/>
        <v>3585.0675021841698</v>
      </c>
      <c r="J314" s="25">
        <f t="shared" si="49"/>
        <v>3943.5742524025868</v>
      </c>
      <c r="K314" s="26"/>
      <c r="L314" s="15"/>
      <c r="M314" s="15">
        <f t="shared" si="50"/>
        <v>0.12338339769328301</v>
      </c>
      <c r="N314" s="15">
        <f t="shared" si="51"/>
        <v>0.18600180151802387</v>
      </c>
      <c r="O314" s="15">
        <f t="shared" si="52"/>
        <v>0.22211419627983817</v>
      </c>
      <c r="P314" s="15">
        <f t="shared" si="53"/>
        <v>0.24810155724457922</v>
      </c>
      <c r="Q314" s="15">
        <f t="shared" si="54"/>
        <v>0.27291171296903716</v>
      </c>
      <c r="R314" s="15">
        <f t="shared" si="55"/>
        <v>0</v>
      </c>
    </row>
    <row r="315" spans="2:18">
      <c r="B315" s="36"/>
      <c r="C315" s="37"/>
      <c r="D315" s="40">
        <v>14500</v>
      </c>
      <c r="E315" s="55"/>
      <c r="F315" s="25">
        <f t="shared" si="45"/>
        <v>1786.5743534139776</v>
      </c>
      <c r="G315" s="25">
        <f t="shared" si="46"/>
        <v>2693.2014234003004</v>
      </c>
      <c r="H315" s="25">
        <f t="shared" si="47"/>
        <v>3215.9817855013794</v>
      </c>
      <c r="I315" s="25">
        <f t="shared" si="48"/>
        <v>3592.2516544050404</v>
      </c>
      <c r="J315" s="25">
        <f t="shared" si="49"/>
        <v>3951.4768198455449</v>
      </c>
      <c r="K315" s="26"/>
      <c r="L315" s="15"/>
      <c r="M315" s="15">
        <f t="shared" si="50"/>
        <v>0.12321202437337776</v>
      </c>
      <c r="N315" s="15">
        <f t="shared" si="51"/>
        <v>0.18573802920002072</v>
      </c>
      <c r="O315" s="15">
        <f t="shared" si="52"/>
        <v>0.22179184727595719</v>
      </c>
      <c r="P315" s="15">
        <f t="shared" si="53"/>
        <v>0.24774149340724416</v>
      </c>
      <c r="Q315" s="15">
        <f t="shared" si="54"/>
        <v>0.27251564274796863</v>
      </c>
      <c r="R315" s="15">
        <f t="shared" si="55"/>
        <v>0</v>
      </c>
    </row>
    <row r="316" spans="2:18">
      <c r="B316" s="36"/>
      <c r="C316" s="37"/>
      <c r="D316" s="40">
        <v>14550</v>
      </c>
      <c r="E316" s="55"/>
      <c r="F316" s="25">
        <f t="shared" si="45"/>
        <v>1790.2586101600159</v>
      </c>
      <c r="G316" s="25">
        <f t="shared" si="46"/>
        <v>2698.6768148651558</v>
      </c>
      <c r="H316" s="25">
        <f t="shared" si="47"/>
        <v>3222.4134347590975</v>
      </c>
      <c r="I316" s="25">
        <f t="shared" si="48"/>
        <v>3599.4358066259115</v>
      </c>
      <c r="J316" s="25">
        <f t="shared" si="49"/>
        <v>3959.3793872885026</v>
      </c>
      <c r="K316" s="26"/>
      <c r="L316" s="15"/>
      <c r="M316" s="15">
        <f t="shared" si="50"/>
        <v>0.12304182887697704</v>
      </c>
      <c r="N316" s="15">
        <f t="shared" si="51"/>
        <v>0.18547606975018252</v>
      </c>
      <c r="O316" s="15">
        <f t="shared" si="52"/>
        <v>0.22147171372914759</v>
      </c>
      <c r="P316" s="15">
        <f t="shared" si="53"/>
        <v>0.24738390423545784</v>
      </c>
      <c r="Q316" s="15">
        <f t="shared" si="54"/>
        <v>0.27212229465900362</v>
      </c>
      <c r="R316" s="15">
        <f t="shared" si="55"/>
        <v>0</v>
      </c>
    </row>
    <row r="317" spans="2:18">
      <c r="B317" s="36"/>
      <c r="C317" s="37"/>
      <c r="D317" s="40">
        <v>14600</v>
      </c>
      <c r="E317" s="55"/>
      <c r="F317" s="25">
        <f t="shared" si="45"/>
        <v>1793.942866906054</v>
      </c>
      <c r="G317" s="25">
        <f t="shared" si="46"/>
        <v>2704.1522063300113</v>
      </c>
      <c r="H317" s="25">
        <f t="shared" si="47"/>
        <v>3228.8450840168152</v>
      </c>
      <c r="I317" s="25">
        <f t="shared" si="48"/>
        <v>3606.6199588467825</v>
      </c>
      <c r="J317" s="25">
        <f t="shared" si="49"/>
        <v>3967.2819547314607</v>
      </c>
      <c r="K317" s="26"/>
      <c r="L317" s="15"/>
      <c r="M317" s="15">
        <f t="shared" si="50"/>
        <v>0.12287279910315438</v>
      </c>
      <c r="N317" s="15">
        <f t="shared" si="51"/>
        <v>0.18521590454315146</v>
      </c>
      <c r="O317" s="15">
        <f t="shared" si="52"/>
        <v>0.22115377287786406</v>
      </c>
      <c r="P317" s="15">
        <f t="shared" si="53"/>
        <v>0.24702876430457416</v>
      </c>
      <c r="Q317" s="15">
        <f t="shared" si="54"/>
        <v>0.27173164073503153</v>
      </c>
      <c r="R317" s="15">
        <f t="shared" si="55"/>
        <v>0</v>
      </c>
    </row>
    <row r="318" spans="2:18">
      <c r="B318" s="36"/>
      <c r="C318" s="37"/>
      <c r="D318" s="40">
        <v>14650</v>
      </c>
      <c r="E318" s="55"/>
      <c r="F318" s="25">
        <f t="shared" si="45"/>
        <v>1797.6271236520922</v>
      </c>
      <c r="G318" s="25">
        <f t="shared" si="46"/>
        <v>2709.6275977948667</v>
      </c>
      <c r="H318" s="25">
        <f t="shared" si="47"/>
        <v>3235.2767332745334</v>
      </c>
      <c r="I318" s="25">
        <f t="shared" si="48"/>
        <v>3613.8041110676536</v>
      </c>
      <c r="J318" s="25">
        <f t="shared" si="49"/>
        <v>3975.1845221744188</v>
      </c>
      <c r="K318" s="26"/>
      <c r="L318" s="15"/>
      <c r="M318" s="15">
        <f t="shared" si="50"/>
        <v>0.12270492311618376</v>
      </c>
      <c r="N318" s="15">
        <f t="shared" si="51"/>
        <v>0.18495751520784073</v>
      </c>
      <c r="O318" s="15">
        <f t="shared" si="52"/>
        <v>0.22083800227129921</v>
      </c>
      <c r="P318" s="15">
        <f t="shared" si="53"/>
        <v>0.2466760485370412</v>
      </c>
      <c r="Q318" s="15">
        <f t="shared" si="54"/>
        <v>0.27134365339074529</v>
      </c>
      <c r="R318" s="15">
        <f t="shared" si="55"/>
        <v>0</v>
      </c>
    </row>
    <row r="319" spans="2:18">
      <c r="B319" s="36"/>
      <c r="C319" s="37"/>
      <c r="D319" s="40">
        <v>14700</v>
      </c>
      <c r="E319" s="55"/>
      <c r="F319" s="25">
        <f t="shared" si="45"/>
        <v>1801.3113803981305</v>
      </c>
      <c r="G319" s="25">
        <f t="shared" si="46"/>
        <v>2715.1029892597221</v>
      </c>
      <c r="H319" s="25">
        <f t="shared" si="47"/>
        <v>3241.7083825322511</v>
      </c>
      <c r="I319" s="25">
        <f t="shared" si="48"/>
        <v>3620.9882632885242</v>
      </c>
      <c r="J319" s="25">
        <f t="shared" si="49"/>
        <v>3983.0870896173769</v>
      </c>
      <c r="K319" s="26"/>
      <c r="L319" s="15"/>
      <c r="M319" s="15">
        <f t="shared" si="50"/>
        <v>0.12253818914272997</v>
      </c>
      <c r="N319" s="15">
        <f t="shared" si="51"/>
        <v>0.18470088362311035</v>
      </c>
      <c r="O319" s="15">
        <f t="shared" si="52"/>
        <v>0.22052437976409872</v>
      </c>
      <c r="P319" s="15">
        <f t="shared" si="53"/>
        <v>0.24632573219649825</v>
      </c>
      <c r="Q319" s="15">
        <f t="shared" si="54"/>
        <v>0.27095830541614807</v>
      </c>
      <c r="R319" s="15">
        <f t="shared" si="55"/>
        <v>0</v>
      </c>
    </row>
    <row r="320" spans="2:18">
      <c r="B320" s="36"/>
      <c r="C320" s="37"/>
      <c r="D320" s="40">
        <v>14750</v>
      </c>
      <c r="E320" s="55"/>
      <c r="F320" s="25">
        <f t="shared" si="45"/>
        <v>1804.9956371441688</v>
      </c>
      <c r="G320" s="25">
        <f t="shared" si="46"/>
        <v>2720.5783807245775</v>
      </c>
      <c r="H320" s="25">
        <f t="shared" si="47"/>
        <v>3248.1400317899693</v>
      </c>
      <c r="I320" s="25">
        <f t="shared" si="48"/>
        <v>3628.1724155093953</v>
      </c>
      <c r="J320" s="25">
        <f t="shared" si="49"/>
        <v>3990.989657060335</v>
      </c>
      <c r="K320" s="26"/>
      <c r="L320" s="15"/>
      <c r="M320" s="15">
        <f t="shared" si="50"/>
        <v>0.12237258556909619</v>
      </c>
      <c r="N320" s="15">
        <f t="shared" si="51"/>
        <v>0.18444599191353067</v>
      </c>
      <c r="O320" s="15">
        <f t="shared" si="52"/>
        <v>0.22021288351118437</v>
      </c>
      <c r="P320" s="15">
        <f t="shared" si="53"/>
        <v>0.2459777908819929</v>
      </c>
      <c r="Q320" s="15">
        <f t="shared" si="54"/>
        <v>0.27057556997019222</v>
      </c>
      <c r="R320" s="15">
        <f t="shared" si="55"/>
        <v>0</v>
      </c>
    </row>
    <row r="321" spans="2:18">
      <c r="B321" s="36"/>
      <c r="C321" s="37"/>
      <c r="D321" s="40">
        <v>14800</v>
      </c>
      <c r="E321" s="55"/>
      <c r="F321" s="25">
        <f t="shared" si="45"/>
        <v>1808.679893890207</v>
      </c>
      <c r="G321" s="25">
        <f t="shared" si="46"/>
        <v>2726.0537721894329</v>
      </c>
      <c r="H321" s="25">
        <f t="shared" si="47"/>
        <v>3254.571681047687</v>
      </c>
      <c r="I321" s="25">
        <f t="shared" si="48"/>
        <v>3635.3565677302663</v>
      </c>
      <c r="J321" s="25">
        <f t="shared" si="49"/>
        <v>3998.8922245032932</v>
      </c>
      <c r="K321" s="26"/>
      <c r="L321" s="15"/>
      <c r="M321" s="15">
        <f t="shared" si="50"/>
        <v>0.12220810093852751</v>
      </c>
      <c r="N321" s="15">
        <f t="shared" si="51"/>
        <v>0.18419282244523197</v>
      </c>
      <c r="O321" s="15">
        <f t="shared" si="52"/>
        <v>0.21990349196268155</v>
      </c>
      <c r="P321" s="15">
        <f t="shared" si="53"/>
        <v>0.2456322005223153</v>
      </c>
      <c r="Q321" s="15">
        <f t="shared" si="54"/>
        <v>0.27019542057454682</v>
      </c>
      <c r="R321" s="15">
        <f t="shared" si="55"/>
        <v>0</v>
      </c>
    </row>
    <row r="322" spans="2:18">
      <c r="B322" s="36"/>
      <c r="C322" s="37"/>
      <c r="D322" s="40">
        <v>14850</v>
      </c>
      <c r="E322" s="55"/>
      <c r="F322" s="25">
        <f t="shared" si="45"/>
        <v>1812.3641506362453</v>
      </c>
      <c r="G322" s="25">
        <f t="shared" si="46"/>
        <v>2731.5291636542884</v>
      </c>
      <c r="H322" s="25">
        <f t="shared" si="47"/>
        <v>3261.0033303054051</v>
      </c>
      <c r="I322" s="25">
        <f t="shared" si="48"/>
        <v>3642.5407199511374</v>
      </c>
      <c r="J322" s="25">
        <f t="shared" si="49"/>
        <v>4006.7947919462513</v>
      </c>
      <c r="K322" s="26"/>
      <c r="L322" s="15"/>
      <c r="M322" s="15">
        <f t="shared" si="50"/>
        <v>0.1220447239485687</v>
      </c>
      <c r="N322" s="15">
        <f t="shared" si="51"/>
        <v>0.1839413578218376</v>
      </c>
      <c r="O322" s="15">
        <f t="shared" si="52"/>
        <v>0.21959618385894983</v>
      </c>
      <c r="P322" s="15">
        <f t="shared" si="53"/>
        <v>0.24528893737044696</v>
      </c>
      <c r="Q322" s="15">
        <f t="shared" si="54"/>
        <v>0.26981783110749169</v>
      </c>
      <c r="R322" s="15">
        <f t="shared" si="55"/>
        <v>0</v>
      </c>
    </row>
    <row r="323" spans="2:18">
      <c r="B323" s="36"/>
      <c r="C323" s="37"/>
      <c r="D323" s="40">
        <v>14900</v>
      </c>
      <c r="E323" s="55"/>
      <c r="F323" s="25">
        <f t="shared" si="45"/>
        <v>1816.0484073822836</v>
      </c>
      <c r="G323" s="25">
        <f t="shared" si="46"/>
        <v>2737.0045551191438</v>
      </c>
      <c r="H323" s="25">
        <f t="shared" si="47"/>
        <v>3267.4349795631229</v>
      </c>
      <c r="I323" s="25">
        <f t="shared" si="48"/>
        <v>3649.724872172008</v>
      </c>
      <c r="J323" s="25">
        <f t="shared" si="49"/>
        <v>4014.6973593892089</v>
      </c>
      <c r="K323" s="26"/>
      <c r="L323" s="15"/>
      <c r="M323" s="15">
        <f t="shared" si="50"/>
        <v>0.1218824434484754</v>
      </c>
      <c r="N323" s="15">
        <f t="shared" si="51"/>
        <v>0.18369158088047946</v>
      </c>
      <c r="O323" s="15">
        <f t="shared" si="52"/>
        <v>0.21929093822571294</v>
      </c>
      <c r="P323" s="15">
        <f t="shared" si="53"/>
        <v>0.24494797799812135</v>
      </c>
      <c r="Q323" s="15">
        <f t="shared" si="54"/>
        <v>0.26944277579793346</v>
      </c>
      <c r="R323" s="15">
        <f t="shared" si="55"/>
        <v>0</v>
      </c>
    </row>
    <row r="324" spans="2:18">
      <c r="B324" s="36"/>
      <c r="C324" s="37"/>
      <c r="D324" s="40">
        <v>14950</v>
      </c>
      <c r="E324" s="55"/>
      <c r="F324" s="25">
        <f t="shared" si="45"/>
        <v>1819.7326641283216</v>
      </c>
      <c r="G324" s="25">
        <f t="shared" si="46"/>
        <v>2742.4799465839992</v>
      </c>
      <c r="H324" s="25">
        <f t="shared" si="47"/>
        <v>3273.866628820841</v>
      </c>
      <c r="I324" s="25">
        <f t="shared" si="48"/>
        <v>3656.909024392879</v>
      </c>
      <c r="J324" s="25">
        <f t="shared" si="49"/>
        <v>4022.5999268321671</v>
      </c>
      <c r="K324" s="26"/>
      <c r="L324" s="15"/>
      <c r="M324" s="15">
        <f t="shared" si="50"/>
        <v>0.12172124843667703</v>
      </c>
      <c r="N324" s="15">
        <f t="shared" si="51"/>
        <v>0.18344347468789293</v>
      </c>
      <c r="O324" s="15">
        <f t="shared" si="52"/>
        <v>0.21898773436928703</v>
      </c>
      <c r="P324" s="15">
        <f t="shared" si="53"/>
        <v>0.24460929929049358</v>
      </c>
      <c r="Q324" s="15">
        <f t="shared" si="54"/>
        <v>0.26907022921954293</v>
      </c>
      <c r="R324" s="15">
        <f t="shared" si="55"/>
        <v>0</v>
      </c>
    </row>
    <row r="325" spans="2:18">
      <c r="B325" s="36"/>
      <c r="C325" s="37"/>
      <c r="D325" s="40">
        <v>15000</v>
      </c>
      <c r="E325" s="55"/>
      <c r="F325" s="25">
        <f t="shared" si="45"/>
        <v>1823.4169208743599</v>
      </c>
      <c r="G325" s="25">
        <f t="shared" si="46"/>
        <v>2747.9553380488546</v>
      </c>
      <c r="H325" s="25">
        <f t="shared" si="47"/>
        <v>3280.2982780785587</v>
      </c>
      <c r="I325" s="25">
        <f t="shared" si="48"/>
        <v>3664.0931766137501</v>
      </c>
      <c r="J325" s="25">
        <f t="shared" si="49"/>
        <v>4030.5024942751252</v>
      </c>
      <c r="K325" s="26"/>
      <c r="L325" s="15"/>
      <c r="M325" s="15">
        <f t="shared" si="50"/>
        <v>0.12156112805829065</v>
      </c>
      <c r="N325" s="15">
        <f t="shared" si="51"/>
        <v>0.18319702253659031</v>
      </c>
      <c r="O325" s="15">
        <f t="shared" si="52"/>
        <v>0.21868655187190392</v>
      </c>
      <c r="P325" s="15">
        <f t="shared" si="53"/>
        <v>0.24427287844091666</v>
      </c>
      <c r="Q325" s="15">
        <f t="shared" si="54"/>
        <v>0.26870016628500837</v>
      </c>
      <c r="R325" s="15">
        <f t="shared" si="55"/>
        <v>0</v>
      </c>
    </row>
    <row r="326" spans="2:18">
      <c r="B326" s="36"/>
      <c r="C326" s="37"/>
      <c r="D326" s="40">
        <v>15050</v>
      </c>
      <c r="E326" s="55"/>
      <c r="F326" s="25">
        <f t="shared" si="45"/>
        <v>1827.1011776203982</v>
      </c>
      <c r="G326" s="25">
        <f t="shared" si="46"/>
        <v>2753.43072951371</v>
      </c>
      <c r="H326" s="25">
        <f t="shared" si="47"/>
        <v>3286.7299273362769</v>
      </c>
      <c r="I326" s="25">
        <f t="shared" si="48"/>
        <v>3671.2773288346211</v>
      </c>
      <c r="J326" s="25">
        <f t="shared" si="49"/>
        <v>4038.4050617180833</v>
      </c>
      <c r="K326" s="26"/>
      <c r="L326" s="15"/>
      <c r="M326" s="15">
        <f t="shared" si="50"/>
        <v>0.12140207160268426</v>
      </c>
      <c r="N326" s="15">
        <f t="shared" si="51"/>
        <v>0.18295220794111031</v>
      </c>
      <c r="O326" s="15">
        <f t="shared" si="52"/>
        <v>0.21838737058712804</v>
      </c>
      <c r="P326" s="15">
        <f t="shared" si="53"/>
        <v>0.24393869294582199</v>
      </c>
      <c r="Q326" s="15">
        <f t="shared" si="54"/>
        <v>0.26833256224040419</v>
      </c>
      <c r="R326" s="15">
        <f t="shared" si="55"/>
        <v>0</v>
      </c>
    </row>
    <row r="327" spans="2:18">
      <c r="B327" s="36"/>
      <c r="C327" s="37"/>
      <c r="D327" s="40">
        <v>15100</v>
      </c>
      <c r="E327" s="55"/>
      <c r="F327" s="25">
        <f t="shared" si="45"/>
        <v>1830.7854343664364</v>
      </c>
      <c r="G327" s="25">
        <f t="shared" si="46"/>
        <v>2758.9061209785655</v>
      </c>
      <c r="H327" s="25">
        <f t="shared" si="47"/>
        <v>3293.1615765939946</v>
      </c>
      <c r="I327" s="25">
        <f t="shared" si="48"/>
        <v>3678.4614810554917</v>
      </c>
      <c r="J327" s="25">
        <f t="shared" si="49"/>
        <v>4046.3076291610414</v>
      </c>
      <c r="K327" s="26"/>
      <c r="L327" s="15"/>
      <c r="M327" s="15">
        <f t="shared" si="50"/>
        <v>0.1212440685010885</v>
      </c>
      <c r="N327" s="15">
        <f t="shared" si="51"/>
        <v>0.18270901463434208</v>
      </c>
      <c r="O327" s="15">
        <f t="shared" si="52"/>
        <v>0.21809017063536387</v>
      </c>
      <c r="P327" s="15">
        <f t="shared" si="53"/>
        <v>0.24360672059970143</v>
      </c>
      <c r="Q327" s="15">
        <f t="shared" si="54"/>
        <v>0.26796739265967162</v>
      </c>
      <c r="R327" s="15">
        <f t="shared" si="55"/>
        <v>0</v>
      </c>
    </row>
    <row r="328" spans="2:18">
      <c r="B328" s="36"/>
      <c r="C328" s="37"/>
      <c r="D328" s="40">
        <v>15150</v>
      </c>
      <c r="E328" s="55"/>
      <c r="F328" s="25">
        <f t="shared" si="45"/>
        <v>1834.4696911124747</v>
      </c>
      <c r="G328" s="25">
        <f t="shared" si="46"/>
        <v>2764.3815124434209</v>
      </c>
      <c r="H328" s="25">
        <f t="shared" si="47"/>
        <v>3299.5932258517128</v>
      </c>
      <c r="I328" s="25">
        <f t="shared" si="48"/>
        <v>3685.6456332763628</v>
      </c>
      <c r="J328" s="25">
        <f t="shared" si="49"/>
        <v>4054.2101966039991</v>
      </c>
      <c r="K328" s="26"/>
      <c r="L328" s="15"/>
      <c r="M328" s="15">
        <f t="shared" si="50"/>
        <v>0.12108710832425576</v>
      </c>
      <c r="N328" s="15">
        <f t="shared" si="51"/>
        <v>0.18246742656392217</v>
      </c>
      <c r="O328" s="15">
        <f t="shared" si="52"/>
        <v>0.217794932399453</v>
      </c>
      <c r="P328" s="15">
        <f t="shared" si="53"/>
        <v>0.24327693949018897</v>
      </c>
      <c r="Q328" s="15">
        <f t="shared" si="54"/>
        <v>0.26760463343920787</v>
      </c>
      <c r="R328" s="15">
        <f t="shared" si="55"/>
        <v>0</v>
      </c>
    </row>
    <row r="329" spans="2:18">
      <c r="B329" s="36"/>
      <c r="C329" s="37"/>
      <c r="D329" s="40">
        <v>15200</v>
      </c>
      <c r="E329" s="55"/>
      <c r="F329" s="25">
        <f t="shared" si="45"/>
        <v>1838.153947858513</v>
      </c>
      <c r="G329" s="25">
        <f t="shared" si="46"/>
        <v>2769.8569039082763</v>
      </c>
      <c r="H329" s="25">
        <f t="shared" si="47"/>
        <v>3306.0248751094305</v>
      </c>
      <c r="I329" s="25">
        <f t="shared" si="48"/>
        <v>3692.8297854972338</v>
      </c>
      <c r="J329" s="25">
        <f t="shared" si="49"/>
        <v>4062.1127640469572</v>
      </c>
      <c r="K329" s="26"/>
      <c r="L329" s="15"/>
      <c r="M329" s="15">
        <f t="shared" si="50"/>
        <v>0.12093118078016533</v>
      </c>
      <c r="N329" s="15">
        <f t="shared" si="51"/>
        <v>0.18222742788870239</v>
      </c>
      <c r="O329" s="15">
        <f t="shared" si="52"/>
        <v>0.21750163652035726</v>
      </c>
      <c r="P329" s="15">
        <f t="shared" si="53"/>
        <v>0.24294932799323907</v>
      </c>
      <c r="Q329" s="15">
        <f t="shared" si="54"/>
        <v>0.26724426079256297</v>
      </c>
      <c r="R329" s="15">
        <f t="shared" si="55"/>
        <v>0</v>
      </c>
    </row>
    <row r="330" spans="2:18">
      <c r="B330" s="36"/>
      <c r="C330" s="37"/>
      <c r="D330" s="40">
        <v>15250</v>
      </c>
      <c r="E330" s="55"/>
      <c r="F330" s="25">
        <f t="shared" si="45"/>
        <v>1841.8382046045513</v>
      </c>
      <c r="G330" s="25">
        <f t="shared" si="46"/>
        <v>2775.3322953731317</v>
      </c>
      <c r="H330" s="25">
        <f t="shared" si="47"/>
        <v>3312.4565243671486</v>
      </c>
      <c r="I330" s="25">
        <f t="shared" si="48"/>
        <v>3700.0139377181049</v>
      </c>
      <c r="J330" s="25">
        <f t="shared" si="49"/>
        <v>4070.0153314899153</v>
      </c>
      <c r="K330" s="26"/>
      <c r="L330" s="15"/>
      <c r="M330" s="15">
        <f t="shared" si="50"/>
        <v>0.12077627571177385</v>
      </c>
      <c r="N330" s="15">
        <f t="shared" si="51"/>
        <v>0.18198900297528733</v>
      </c>
      <c r="O330" s="15">
        <f t="shared" si="52"/>
        <v>0.21721026389292777</v>
      </c>
      <c r="P330" s="15">
        <f t="shared" si="53"/>
        <v>0.24262386476840031</v>
      </c>
      <c r="Q330" s="15">
        <f t="shared" si="54"/>
        <v>0.26688625124524035</v>
      </c>
      <c r="R330" s="15">
        <f t="shared" si="55"/>
        <v>0</v>
      </c>
    </row>
    <row r="331" spans="2:18">
      <c r="B331" s="36"/>
      <c r="C331" s="37"/>
      <c r="D331" s="40">
        <v>15300</v>
      </c>
      <c r="E331" s="55"/>
      <c r="F331" s="25">
        <f t="shared" si="45"/>
        <v>1845.5224613505893</v>
      </c>
      <c r="G331" s="25">
        <f t="shared" si="46"/>
        <v>2780.8076868379871</v>
      </c>
      <c r="H331" s="25">
        <f t="shared" si="47"/>
        <v>3318.8881736248663</v>
      </c>
      <c r="I331" s="25">
        <f t="shared" si="48"/>
        <v>3707.1980899389755</v>
      </c>
      <c r="J331" s="25">
        <f t="shared" si="49"/>
        <v>4077.9178989328734</v>
      </c>
      <c r="K331" s="26"/>
      <c r="L331" s="15"/>
      <c r="M331" s="15">
        <f t="shared" si="50"/>
        <v>0.12062238309480976</v>
      </c>
      <c r="N331" s="15">
        <f t="shared" si="51"/>
        <v>0.18175213639463969</v>
      </c>
      <c r="O331" s="15">
        <f t="shared" si="52"/>
        <v>0.21692079566175598</v>
      </c>
      <c r="P331" s="15">
        <f t="shared" si="53"/>
        <v>0.2423005287541814</v>
      </c>
      <c r="Q331" s="15">
        <f t="shared" si="54"/>
        <v>0.26653058162959958</v>
      </c>
      <c r="R331" s="15">
        <f t="shared" si="55"/>
        <v>0</v>
      </c>
    </row>
    <row r="332" spans="2:18">
      <c r="B332" s="36"/>
      <c r="C332" s="37"/>
      <c r="D332" s="40">
        <v>15350</v>
      </c>
      <c r="E332" s="55"/>
      <c r="F332" s="25">
        <f t="shared" si="45"/>
        <v>1849.2067180966276</v>
      </c>
      <c r="G332" s="25">
        <f t="shared" si="46"/>
        <v>2786.2830783028426</v>
      </c>
      <c r="H332" s="25">
        <f t="shared" si="47"/>
        <v>3325.3198228825845</v>
      </c>
      <c r="I332" s="25">
        <f t="shared" si="48"/>
        <v>3714.3822421598466</v>
      </c>
      <c r="J332" s="25">
        <f t="shared" si="49"/>
        <v>4085.8204663758315</v>
      </c>
      <c r="K332" s="26"/>
      <c r="L332" s="15"/>
      <c r="M332" s="15">
        <f t="shared" si="50"/>
        <v>0.12046949303561091</v>
      </c>
      <c r="N332" s="15">
        <f t="shared" si="51"/>
        <v>0.18151681291875196</v>
      </c>
      <c r="O332" s="15">
        <f t="shared" si="52"/>
        <v>0.21663321321710649</v>
      </c>
      <c r="P332" s="15">
        <f t="shared" si="53"/>
        <v>0.24197929916350791</v>
      </c>
      <c r="Q332" s="15">
        <f t="shared" si="54"/>
        <v>0.26617722907985875</v>
      </c>
      <c r="R332" s="15">
        <f t="shared" si="55"/>
        <v>0</v>
      </c>
    </row>
    <row r="333" spans="2:18">
      <c r="B333" s="36"/>
      <c r="C333" s="37"/>
      <c r="D333" s="40">
        <v>15400</v>
      </c>
      <c r="E333" s="55"/>
      <c r="F333" s="25">
        <f t="shared" si="45"/>
        <v>1852.8909748426659</v>
      </c>
      <c r="G333" s="25">
        <f t="shared" si="46"/>
        <v>2791.758469767698</v>
      </c>
      <c r="H333" s="25">
        <f t="shared" si="47"/>
        <v>3331.7514721403022</v>
      </c>
      <c r="I333" s="25">
        <f t="shared" si="48"/>
        <v>3721.5663943807176</v>
      </c>
      <c r="J333" s="25">
        <f t="shared" si="49"/>
        <v>4093.7230338187896</v>
      </c>
      <c r="K333" s="26"/>
      <c r="L333" s="15"/>
      <c r="M333" s="15">
        <f t="shared" si="50"/>
        <v>0.12031759576900428</v>
      </c>
      <c r="N333" s="15">
        <f t="shared" si="51"/>
        <v>0.18128301751738299</v>
      </c>
      <c r="O333" s="15">
        <f t="shared" si="52"/>
        <v>0.21634749819092872</v>
      </c>
      <c r="P333" s="15">
        <f t="shared" si="53"/>
        <v>0.24166015547926739</v>
      </c>
      <c r="Q333" s="15">
        <f t="shared" si="54"/>
        <v>0.26582617102719414</v>
      </c>
      <c r="R333" s="15">
        <f t="shared" si="55"/>
        <v>0</v>
      </c>
    </row>
    <row r="334" spans="2:18">
      <c r="B334" s="36"/>
      <c r="C334" s="37"/>
      <c r="D334" s="40">
        <v>15450</v>
      </c>
      <c r="E334" s="55"/>
      <c r="F334" s="25">
        <f t="shared" si="45"/>
        <v>1856.5752315887041</v>
      </c>
      <c r="G334" s="25">
        <f t="shared" si="46"/>
        <v>2797.2338612325534</v>
      </c>
      <c r="H334" s="25">
        <f t="shared" si="47"/>
        <v>3338.1831213980204</v>
      </c>
      <c r="I334" s="25">
        <f t="shared" si="48"/>
        <v>3728.7505466015887</v>
      </c>
      <c r="J334" s="25">
        <f t="shared" si="49"/>
        <v>4101.6256012617478</v>
      </c>
      <c r="K334" s="26"/>
      <c r="L334" s="15"/>
      <c r="M334" s="15">
        <f t="shared" si="50"/>
        <v>0.12016668165622681</v>
      </c>
      <c r="N334" s="15">
        <f t="shared" si="51"/>
        <v>0.18105073535485783</v>
      </c>
      <c r="O334" s="15">
        <f t="shared" si="52"/>
        <v>0.2160636324529463</v>
      </c>
      <c r="P334" s="15">
        <f t="shared" si="53"/>
        <v>0.24134307744994102</v>
      </c>
      <c r="Q334" s="15">
        <f t="shared" si="54"/>
        <v>0.26547738519493513</v>
      </c>
      <c r="R334" s="15">
        <f t="shared" si="55"/>
        <v>0</v>
      </c>
    </row>
    <row r="335" spans="2:18">
      <c r="B335" s="36"/>
      <c r="C335" s="37"/>
      <c r="D335" s="40">
        <v>15500</v>
      </c>
      <c r="E335" s="55"/>
      <c r="F335" s="25">
        <f t="shared" si="45"/>
        <v>1860.2594883347424</v>
      </c>
      <c r="G335" s="25">
        <f t="shared" si="46"/>
        <v>2802.7092526974088</v>
      </c>
      <c r="H335" s="25">
        <f t="shared" si="47"/>
        <v>3344.6147706557381</v>
      </c>
      <c r="I335" s="25">
        <f t="shared" si="48"/>
        <v>3735.9346988224593</v>
      </c>
      <c r="J335" s="25">
        <f t="shared" si="49"/>
        <v>4109.5281687047054</v>
      </c>
      <c r="K335" s="26"/>
      <c r="L335" s="15"/>
      <c r="M335" s="15">
        <f t="shared" si="50"/>
        <v>0.1200167411828866</v>
      </c>
      <c r="N335" s="15">
        <f t="shared" si="51"/>
        <v>0.18081995178692961</v>
      </c>
      <c r="O335" s="15">
        <f t="shared" si="52"/>
        <v>0.21578159810682182</v>
      </c>
      <c r="P335" s="15">
        <f t="shared" si="53"/>
        <v>0.24102804508531994</v>
      </c>
      <c r="Q335" s="15">
        <f t="shared" si="54"/>
        <v>0.26513084959385197</v>
      </c>
      <c r="R335" s="15">
        <f t="shared" si="55"/>
        <v>0</v>
      </c>
    </row>
    <row r="336" spans="2:18">
      <c r="B336" s="36"/>
      <c r="C336" s="37"/>
      <c r="D336" s="40">
        <v>15550</v>
      </c>
      <c r="E336" s="55"/>
      <c r="F336" s="25">
        <f t="shared" si="45"/>
        <v>1863.9437450807807</v>
      </c>
      <c r="G336" s="25">
        <f t="shared" si="46"/>
        <v>2808.1846441622642</v>
      </c>
      <c r="H336" s="25">
        <f t="shared" si="47"/>
        <v>3351.0464199134562</v>
      </c>
      <c r="I336" s="25">
        <f t="shared" si="48"/>
        <v>3743.1188510433303</v>
      </c>
      <c r="J336" s="25">
        <f t="shared" si="49"/>
        <v>4117.430736147664</v>
      </c>
      <c r="K336" s="26"/>
      <c r="L336" s="15"/>
      <c r="M336" s="15">
        <f t="shared" si="50"/>
        <v>0.11986776495696339</v>
      </c>
      <c r="N336" s="15">
        <f t="shared" si="51"/>
        <v>0.18059065235770189</v>
      </c>
      <c r="O336" s="15">
        <f t="shared" si="52"/>
        <v>0.21550137748639589</v>
      </c>
      <c r="P336" s="15">
        <f t="shared" si="53"/>
        <v>0.2407150386523042</v>
      </c>
      <c r="Q336" s="15">
        <f t="shared" si="54"/>
        <v>0.26478654251753464</v>
      </c>
      <c r="R336" s="15">
        <f t="shared" si="55"/>
        <v>0</v>
      </c>
    </row>
    <row r="337" spans="2:18">
      <c r="B337" s="36"/>
      <c r="C337" s="37"/>
      <c r="D337" s="40">
        <v>15600</v>
      </c>
      <c r="E337" s="55"/>
      <c r="F337" s="25">
        <f t="shared" si="45"/>
        <v>1867.6280018268189</v>
      </c>
      <c r="G337" s="25">
        <f t="shared" si="46"/>
        <v>2813.6600356271197</v>
      </c>
      <c r="H337" s="25">
        <f t="shared" si="47"/>
        <v>3357.478069171174</v>
      </c>
      <c r="I337" s="25">
        <f t="shared" si="48"/>
        <v>3750.3030032642014</v>
      </c>
      <c r="J337" s="25">
        <f t="shared" si="49"/>
        <v>4125.3333035906217</v>
      </c>
      <c r="K337" s="26"/>
      <c r="L337" s="15"/>
      <c r="M337" s="15">
        <f t="shared" si="50"/>
        <v>0.11971974370684736</v>
      </c>
      <c r="N337" s="15">
        <f t="shared" si="51"/>
        <v>0.18036282279661023</v>
      </c>
      <c r="O337" s="15">
        <f t="shared" si="52"/>
        <v>0.21522295315199833</v>
      </c>
      <c r="P337" s="15">
        <f t="shared" si="53"/>
        <v>0.24040403867078214</v>
      </c>
      <c r="Q337" s="15">
        <f t="shared" si="54"/>
        <v>0.26444444253786037</v>
      </c>
      <c r="R337" s="15">
        <f t="shared" si="55"/>
        <v>0</v>
      </c>
    </row>
    <row r="338" spans="2:18">
      <c r="B338" s="36"/>
      <c r="C338" s="37"/>
      <c r="D338" s="40">
        <v>15650</v>
      </c>
      <c r="E338" s="55"/>
      <c r="F338" s="25">
        <f t="shared" si="45"/>
        <v>1871.312258572857</v>
      </c>
      <c r="G338" s="25">
        <f t="shared" si="46"/>
        <v>2819.1354270919751</v>
      </c>
      <c r="H338" s="25">
        <f t="shared" si="47"/>
        <v>3363.9097184288921</v>
      </c>
      <c r="I338" s="25">
        <f t="shared" si="48"/>
        <v>3757.4871554850724</v>
      </c>
      <c r="J338" s="25">
        <f t="shared" si="49"/>
        <v>4133.2358710335793</v>
      </c>
      <c r="K338" s="26"/>
      <c r="L338" s="15"/>
      <c r="M338" s="15">
        <f t="shared" si="50"/>
        <v>0.11957266827941578</v>
      </c>
      <c r="N338" s="15">
        <f t="shared" si="51"/>
        <v>0.18013644901546166</v>
      </c>
      <c r="O338" s="15">
        <f t="shared" si="52"/>
        <v>0.21494630788683017</v>
      </c>
      <c r="P338" s="15">
        <f t="shared" si="53"/>
        <v>0.24009502590958928</v>
      </c>
      <c r="Q338" s="15">
        <f t="shared" si="54"/>
        <v>0.26410452850054822</v>
      </c>
      <c r="R338" s="15">
        <f t="shared" si="55"/>
        <v>0</v>
      </c>
    </row>
    <row r="339" spans="2:18">
      <c r="B339" s="36"/>
      <c r="C339" s="37"/>
      <c r="D339" s="40">
        <v>15700</v>
      </c>
      <c r="E339" s="55"/>
      <c r="F339" s="25">
        <f t="shared" si="45"/>
        <v>1875.523145158</v>
      </c>
      <c r="G339" s="25">
        <f t="shared" si="46"/>
        <v>2825.4213903160007</v>
      </c>
      <c r="H339" s="25">
        <f t="shared" si="47"/>
        <v>3371.3319454740008</v>
      </c>
      <c r="I339" s="25">
        <f t="shared" si="48"/>
        <v>3765.7777830944583</v>
      </c>
      <c r="J339" s="25">
        <f t="shared" si="49"/>
        <v>4142.3555614039051</v>
      </c>
      <c r="K339" s="26"/>
      <c r="L339" s="15"/>
      <c r="M339" s="15">
        <f t="shared" si="50"/>
        <v>0.11946007294000001</v>
      </c>
      <c r="N339" s="15">
        <f t="shared" si="51"/>
        <v>0.17996314588000004</v>
      </c>
      <c r="O339" s="15">
        <f t="shared" si="52"/>
        <v>0.21473451882000005</v>
      </c>
      <c r="P339" s="15">
        <f t="shared" si="53"/>
        <v>0.23985845752194002</v>
      </c>
      <c r="Q339" s="15">
        <f t="shared" si="54"/>
        <v>0.26384430327413411</v>
      </c>
      <c r="R339" s="15">
        <f t="shared" si="55"/>
        <v>0</v>
      </c>
    </row>
    <row r="340" spans="2:18">
      <c r="B340" s="36"/>
      <c r="C340" s="37"/>
      <c r="D340" s="40">
        <v>15750</v>
      </c>
      <c r="E340" s="55"/>
      <c r="F340" s="25">
        <f t="shared" si="45"/>
        <v>1881.4961488050001</v>
      </c>
      <c r="G340" s="25">
        <f t="shared" si="46"/>
        <v>2834.4195476100008</v>
      </c>
      <c r="H340" s="25">
        <f t="shared" si="47"/>
        <v>3382.0686714150006</v>
      </c>
      <c r="I340" s="25">
        <f t="shared" si="48"/>
        <v>3777.7707059705554</v>
      </c>
      <c r="J340" s="25">
        <f t="shared" si="49"/>
        <v>4155.5477765676114</v>
      </c>
      <c r="K340" s="26"/>
      <c r="L340" s="15"/>
      <c r="M340" s="15">
        <f t="shared" si="50"/>
        <v>0.11946007294000001</v>
      </c>
      <c r="N340" s="15">
        <f t="shared" si="51"/>
        <v>0.17996314588000006</v>
      </c>
      <c r="O340" s="15">
        <f t="shared" si="52"/>
        <v>0.21473451882000003</v>
      </c>
      <c r="P340" s="15">
        <f t="shared" si="53"/>
        <v>0.23985845752194002</v>
      </c>
      <c r="Q340" s="15">
        <f t="shared" si="54"/>
        <v>0.26384430327413405</v>
      </c>
      <c r="R340" s="15">
        <f t="shared" si="55"/>
        <v>0</v>
      </c>
    </row>
    <row r="341" spans="2:18">
      <c r="B341" s="36"/>
      <c r="C341" s="37"/>
      <c r="D341" s="40">
        <v>15800</v>
      </c>
      <c r="E341" s="55"/>
      <c r="F341" s="25">
        <f t="shared" si="45"/>
        <v>1887.4691524520001</v>
      </c>
      <c r="G341" s="25">
        <f t="shared" si="46"/>
        <v>2843.4177049040004</v>
      </c>
      <c r="H341" s="25">
        <f t="shared" si="47"/>
        <v>3392.8053973560004</v>
      </c>
      <c r="I341" s="25">
        <f t="shared" si="48"/>
        <v>3789.7636288466524</v>
      </c>
      <c r="J341" s="25">
        <f t="shared" si="49"/>
        <v>4168.7399917313187</v>
      </c>
      <c r="K341" s="26"/>
      <c r="L341" s="15"/>
      <c r="M341" s="15">
        <f t="shared" si="50"/>
        <v>0.11946007294000001</v>
      </c>
      <c r="N341" s="15">
        <f t="shared" si="51"/>
        <v>0.17996314588000004</v>
      </c>
      <c r="O341" s="15">
        <f t="shared" si="52"/>
        <v>0.21473451882000003</v>
      </c>
      <c r="P341" s="15">
        <f t="shared" si="53"/>
        <v>0.23985845752194002</v>
      </c>
      <c r="Q341" s="15">
        <f t="shared" si="54"/>
        <v>0.26384430327413411</v>
      </c>
      <c r="R341" s="15">
        <f t="shared" si="55"/>
        <v>0</v>
      </c>
    </row>
    <row r="342" spans="2:18">
      <c r="B342" s="36"/>
      <c r="C342" s="37"/>
      <c r="D342" s="40">
        <v>15850</v>
      </c>
      <c r="E342" s="55"/>
      <c r="F342" s="25">
        <f t="shared" si="45"/>
        <v>1893.4421560990002</v>
      </c>
      <c r="G342" s="25">
        <f t="shared" si="46"/>
        <v>2852.4158621980005</v>
      </c>
      <c r="H342" s="25">
        <f t="shared" si="47"/>
        <v>3403.5421232970007</v>
      </c>
      <c r="I342" s="25">
        <f t="shared" si="48"/>
        <v>3801.7565517227495</v>
      </c>
      <c r="J342" s="25">
        <f t="shared" si="49"/>
        <v>4181.932206895025</v>
      </c>
      <c r="K342" s="26"/>
      <c r="L342" s="15"/>
      <c r="M342" s="15">
        <f t="shared" si="50"/>
        <v>0.11946007294000001</v>
      </c>
      <c r="N342" s="15">
        <f t="shared" si="51"/>
        <v>0.17996314588000004</v>
      </c>
      <c r="O342" s="15">
        <f t="shared" si="52"/>
        <v>0.21473451882000005</v>
      </c>
      <c r="P342" s="15">
        <f t="shared" si="53"/>
        <v>0.23985845752194002</v>
      </c>
      <c r="Q342" s="15">
        <f t="shared" si="54"/>
        <v>0.26384430327413405</v>
      </c>
      <c r="R342" s="15">
        <f t="shared" si="55"/>
        <v>0</v>
      </c>
    </row>
    <row r="343" spans="2:18">
      <c r="B343" s="36"/>
      <c r="C343" s="37"/>
      <c r="D343" s="40">
        <v>15900</v>
      </c>
      <c r="E343" s="55"/>
      <c r="F343" s="25">
        <f t="shared" si="45"/>
        <v>1899.4151597460002</v>
      </c>
      <c r="G343" s="25">
        <f t="shared" si="46"/>
        <v>2861.4140194920005</v>
      </c>
      <c r="H343" s="25">
        <f t="shared" si="47"/>
        <v>3414.2788492380005</v>
      </c>
      <c r="I343" s="25">
        <f t="shared" si="48"/>
        <v>3813.7494745988461</v>
      </c>
      <c r="J343" s="25">
        <f t="shared" si="49"/>
        <v>4195.1244220587314</v>
      </c>
      <c r="K343" s="26"/>
      <c r="L343" s="15"/>
      <c r="M343" s="15">
        <f t="shared" si="50"/>
        <v>0.11946007294000001</v>
      </c>
      <c r="N343" s="15">
        <f t="shared" si="51"/>
        <v>0.17996314588000004</v>
      </c>
      <c r="O343" s="15">
        <f t="shared" si="52"/>
        <v>0.21473451882000003</v>
      </c>
      <c r="P343" s="15">
        <f t="shared" si="53"/>
        <v>0.23985845752194002</v>
      </c>
      <c r="Q343" s="15">
        <f t="shared" si="54"/>
        <v>0.26384430327413405</v>
      </c>
      <c r="R343" s="15">
        <f t="shared" si="55"/>
        <v>0</v>
      </c>
    </row>
    <row r="344" spans="2:18">
      <c r="B344" s="36"/>
      <c r="C344" s="37"/>
      <c r="D344" s="40">
        <v>15950</v>
      </c>
      <c r="E344" s="55"/>
      <c r="F344" s="25">
        <f t="shared" si="45"/>
        <v>1905.388163393</v>
      </c>
      <c r="G344" s="25">
        <f t="shared" si="46"/>
        <v>2870.4121767860006</v>
      </c>
      <c r="H344" s="25">
        <f t="shared" si="47"/>
        <v>3425.0155751790007</v>
      </c>
      <c r="I344" s="25">
        <f t="shared" si="48"/>
        <v>3825.7423974749431</v>
      </c>
      <c r="J344" s="25">
        <f t="shared" si="49"/>
        <v>4208.3166372224387</v>
      </c>
      <c r="K344" s="26"/>
      <c r="L344" s="15"/>
      <c r="M344" s="15">
        <f t="shared" si="50"/>
        <v>0.11946007293999999</v>
      </c>
      <c r="N344" s="15">
        <f t="shared" si="51"/>
        <v>0.17996314588000004</v>
      </c>
      <c r="O344" s="15">
        <f t="shared" si="52"/>
        <v>0.21473451882000005</v>
      </c>
      <c r="P344" s="15">
        <f t="shared" si="53"/>
        <v>0.23985845752194002</v>
      </c>
      <c r="Q344" s="15">
        <f t="shared" si="54"/>
        <v>0.26384430327413411</v>
      </c>
      <c r="R344" s="15">
        <f t="shared" si="55"/>
        <v>0</v>
      </c>
    </row>
    <row r="345" spans="2:18">
      <c r="B345" s="36"/>
      <c r="C345" s="37"/>
      <c r="D345" s="40">
        <v>16000</v>
      </c>
      <c r="E345" s="55"/>
      <c r="F345" s="25">
        <f t="shared" si="45"/>
        <v>1911.3611670400001</v>
      </c>
      <c r="G345" s="25">
        <f t="shared" si="46"/>
        <v>2879.4103340800007</v>
      </c>
      <c r="H345" s="25">
        <f t="shared" si="47"/>
        <v>3435.7523011200005</v>
      </c>
      <c r="I345" s="25">
        <f t="shared" si="48"/>
        <v>3837.7353203510402</v>
      </c>
      <c r="J345" s="25">
        <f t="shared" si="49"/>
        <v>4221.508852386145</v>
      </c>
      <c r="K345" s="26"/>
      <c r="L345" s="15"/>
      <c r="M345" s="15">
        <f t="shared" si="50"/>
        <v>0.11946007294000001</v>
      </c>
      <c r="N345" s="15">
        <f t="shared" si="51"/>
        <v>0.17996314588000004</v>
      </c>
      <c r="O345" s="15">
        <f t="shared" si="52"/>
        <v>0.21473451882000003</v>
      </c>
      <c r="P345" s="15">
        <f t="shared" si="53"/>
        <v>0.23985845752194002</v>
      </c>
      <c r="Q345" s="15">
        <f t="shared" si="54"/>
        <v>0.26384430327413405</v>
      </c>
      <c r="R345" s="15">
        <f t="shared" si="55"/>
        <v>0</v>
      </c>
    </row>
    <row r="346" spans="2:18">
      <c r="B346" s="36"/>
      <c r="C346" s="37"/>
      <c r="D346" s="40">
        <v>16050</v>
      </c>
      <c r="E346" s="55"/>
      <c r="F346" s="25">
        <f t="shared" si="45"/>
        <v>1917.3341706870001</v>
      </c>
      <c r="G346" s="25">
        <f t="shared" si="46"/>
        <v>2888.4084913740007</v>
      </c>
      <c r="H346" s="25">
        <f t="shared" si="47"/>
        <v>3446.4890270610008</v>
      </c>
      <c r="I346" s="25">
        <f t="shared" si="48"/>
        <v>3849.7282432271372</v>
      </c>
      <c r="J346" s="25">
        <f t="shared" si="49"/>
        <v>4234.7010675498523</v>
      </c>
      <c r="K346" s="26"/>
      <c r="L346" s="15"/>
      <c r="M346" s="15">
        <f t="shared" si="50"/>
        <v>0.11946007294000001</v>
      </c>
      <c r="N346" s="15">
        <f t="shared" si="51"/>
        <v>0.17996314588000004</v>
      </c>
      <c r="O346" s="15">
        <f t="shared" si="52"/>
        <v>0.21473451882000005</v>
      </c>
      <c r="P346" s="15">
        <f t="shared" si="53"/>
        <v>0.23985845752194002</v>
      </c>
      <c r="Q346" s="15">
        <f t="shared" si="54"/>
        <v>0.26384430327413411</v>
      </c>
      <c r="R346" s="15">
        <f t="shared" si="55"/>
        <v>0</v>
      </c>
    </row>
    <row r="347" spans="2:18">
      <c r="B347" s="36"/>
      <c r="C347" s="37"/>
      <c r="D347" s="40">
        <v>16100</v>
      </c>
      <c r="E347" s="55"/>
      <c r="F347" s="25">
        <f t="shared" si="45"/>
        <v>1923.3071743340001</v>
      </c>
      <c r="G347" s="25">
        <f t="shared" si="46"/>
        <v>2897.4066486680008</v>
      </c>
      <c r="H347" s="25">
        <f t="shared" si="47"/>
        <v>3457.2257530020006</v>
      </c>
      <c r="I347" s="25">
        <f t="shared" si="48"/>
        <v>3861.7211661032343</v>
      </c>
      <c r="J347" s="25">
        <f t="shared" si="49"/>
        <v>4247.8932827135586</v>
      </c>
      <c r="K347" s="26"/>
      <c r="L347" s="15"/>
      <c r="M347" s="15">
        <f t="shared" si="50"/>
        <v>0.11946007294000001</v>
      </c>
      <c r="N347" s="15">
        <f t="shared" si="51"/>
        <v>0.17996314588000004</v>
      </c>
      <c r="O347" s="15">
        <f t="shared" si="52"/>
        <v>0.21473451882000003</v>
      </c>
      <c r="P347" s="15">
        <f t="shared" si="53"/>
        <v>0.23985845752194002</v>
      </c>
      <c r="Q347" s="15">
        <f t="shared" si="54"/>
        <v>0.26384430327413405</v>
      </c>
      <c r="R347" s="15">
        <f t="shared" si="55"/>
        <v>0</v>
      </c>
    </row>
    <row r="348" spans="2:18">
      <c r="B348" s="36"/>
      <c r="C348" s="37"/>
      <c r="D348" s="40">
        <v>16150</v>
      </c>
      <c r="E348" s="55"/>
      <c r="F348" s="25">
        <f t="shared" si="45"/>
        <v>1929.2801779810002</v>
      </c>
      <c r="G348" s="25">
        <f t="shared" si="46"/>
        <v>2906.4048059620004</v>
      </c>
      <c r="H348" s="25">
        <f t="shared" si="47"/>
        <v>3467.9624789430009</v>
      </c>
      <c r="I348" s="25">
        <f t="shared" si="48"/>
        <v>3873.7140889793313</v>
      </c>
      <c r="J348" s="25">
        <f t="shared" si="49"/>
        <v>4261.085497877265</v>
      </c>
      <c r="K348" s="26"/>
      <c r="L348" s="15"/>
      <c r="M348" s="15">
        <f t="shared" si="50"/>
        <v>0.11946007294000001</v>
      </c>
      <c r="N348" s="15">
        <f t="shared" si="51"/>
        <v>0.17996314588000004</v>
      </c>
      <c r="O348" s="15">
        <f t="shared" si="52"/>
        <v>0.21473451882000005</v>
      </c>
      <c r="P348" s="15">
        <f t="shared" si="53"/>
        <v>0.23985845752194002</v>
      </c>
      <c r="Q348" s="15">
        <f t="shared" si="54"/>
        <v>0.26384430327413405</v>
      </c>
      <c r="R348" s="15">
        <f t="shared" si="55"/>
        <v>0</v>
      </c>
    </row>
    <row r="349" spans="2:18">
      <c r="B349" s="36"/>
      <c r="C349" s="37"/>
      <c r="D349" s="40">
        <v>16200</v>
      </c>
      <c r="E349" s="55"/>
      <c r="F349" s="25">
        <f t="shared" si="45"/>
        <v>1935.253181628</v>
      </c>
      <c r="G349" s="25">
        <f t="shared" si="46"/>
        <v>2915.4029632560005</v>
      </c>
      <c r="H349" s="25">
        <f t="shared" si="47"/>
        <v>3478.6992048840007</v>
      </c>
      <c r="I349" s="25">
        <f t="shared" si="48"/>
        <v>3885.7070118554284</v>
      </c>
      <c r="J349" s="25">
        <f t="shared" si="49"/>
        <v>4274.2777130409722</v>
      </c>
      <c r="K349" s="26"/>
      <c r="L349" s="15"/>
      <c r="M349" s="15">
        <f t="shared" si="50"/>
        <v>0.11946007293999999</v>
      </c>
      <c r="N349" s="15">
        <f t="shared" si="51"/>
        <v>0.17996314588000004</v>
      </c>
      <c r="O349" s="15">
        <f t="shared" si="52"/>
        <v>0.21473451882000005</v>
      </c>
      <c r="P349" s="15">
        <f t="shared" si="53"/>
        <v>0.23985845752194002</v>
      </c>
      <c r="Q349" s="15">
        <f t="shared" si="54"/>
        <v>0.26384430327413411</v>
      </c>
      <c r="R349" s="15">
        <f t="shared" si="55"/>
        <v>0</v>
      </c>
    </row>
    <row r="350" spans="2:18">
      <c r="B350" s="36"/>
      <c r="C350" s="37"/>
      <c r="D350" s="40">
        <v>16250</v>
      </c>
      <c r="E350" s="55"/>
      <c r="F350" s="25">
        <f t="shared" si="45"/>
        <v>1941.226185275</v>
      </c>
      <c r="G350" s="25">
        <f t="shared" si="46"/>
        <v>2924.4011205500005</v>
      </c>
      <c r="H350" s="25">
        <f t="shared" si="47"/>
        <v>3489.4359308250005</v>
      </c>
      <c r="I350" s="25">
        <f t="shared" si="48"/>
        <v>3897.6999347315254</v>
      </c>
      <c r="J350" s="25">
        <f t="shared" si="49"/>
        <v>4287.4699282046786</v>
      </c>
      <c r="K350" s="26"/>
      <c r="L350" s="15"/>
      <c r="M350" s="15">
        <f t="shared" si="50"/>
        <v>0.11946007294000001</v>
      </c>
      <c r="N350" s="15">
        <f t="shared" si="51"/>
        <v>0.17996314588000004</v>
      </c>
      <c r="O350" s="15">
        <f t="shared" si="52"/>
        <v>0.21473451882000003</v>
      </c>
      <c r="P350" s="15">
        <f t="shared" si="53"/>
        <v>0.23985845752194002</v>
      </c>
      <c r="Q350" s="15">
        <f t="shared" si="54"/>
        <v>0.26384430327413405</v>
      </c>
      <c r="R350" s="15">
        <f t="shared" si="55"/>
        <v>0</v>
      </c>
    </row>
    <row r="351" spans="2:18">
      <c r="B351" s="36"/>
      <c r="C351" s="37"/>
      <c r="D351" s="40">
        <v>16300</v>
      </c>
      <c r="E351" s="55"/>
      <c r="F351" s="25">
        <f t="shared" si="45"/>
        <v>1947.1991889220001</v>
      </c>
      <c r="G351" s="25">
        <f t="shared" si="46"/>
        <v>2933.3992778440006</v>
      </c>
      <c r="H351" s="25">
        <f t="shared" si="47"/>
        <v>3500.1726567660007</v>
      </c>
      <c r="I351" s="25">
        <f t="shared" si="48"/>
        <v>3909.6928576076225</v>
      </c>
      <c r="J351" s="25">
        <f t="shared" si="49"/>
        <v>4300.6621433683849</v>
      </c>
      <c r="K351" s="26"/>
      <c r="L351" s="15"/>
      <c r="M351" s="15">
        <f t="shared" si="50"/>
        <v>0.11946007294000001</v>
      </c>
      <c r="N351" s="15">
        <f t="shared" si="51"/>
        <v>0.17996314588000004</v>
      </c>
      <c r="O351" s="15">
        <f t="shared" si="52"/>
        <v>0.21473451882000005</v>
      </c>
      <c r="P351" s="15">
        <f t="shared" si="53"/>
        <v>0.23985845752194004</v>
      </c>
      <c r="Q351" s="15">
        <f t="shared" si="54"/>
        <v>0.26384430327413405</v>
      </c>
      <c r="R351" s="15">
        <f t="shared" si="55"/>
        <v>0</v>
      </c>
    </row>
    <row r="352" spans="2:18">
      <c r="B352" s="36"/>
      <c r="C352" s="37"/>
      <c r="D352" s="40">
        <v>16350</v>
      </c>
      <c r="E352" s="55"/>
      <c r="F352" s="25">
        <f t="shared" si="45"/>
        <v>1953.1721925690001</v>
      </c>
      <c r="G352" s="25">
        <f t="shared" si="46"/>
        <v>2942.3974351380007</v>
      </c>
      <c r="H352" s="25">
        <f t="shared" si="47"/>
        <v>3510.9093827070005</v>
      </c>
      <c r="I352" s="25">
        <f t="shared" si="48"/>
        <v>3921.6857804837191</v>
      </c>
      <c r="J352" s="25">
        <f t="shared" si="49"/>
        <v>4313.8543585320922</v>
      </c>
      <c r="K352" s="26"/>
      <c r="L352" s="15"/>
      <c r="M352" s="15">
        <f t="shared" si="50"/>
        <v>0.11946007294000001</v>
      </c>
      <c r="N352" s="15">
        <f t="shared" si="51"/>
        <v>0.17996314588000004</v>
      </c>
      <c r="O352" s="15">
        <f t="shared" si="52"/>
        <v>0.21473451882000003</v>
      </c>
      <c r="P352" s="15">
        <f t="shared" si="53"/>
        <v>0.23985845752194002</v>
      </c>
      <c r="Q352" s="15">
        <f t="shared" si="54"/>
        <v>0.26384430327413411</v>
      </c>
      <c r="R352" s="15">
        <f t="shared" si="55"/>
        <v>0</v>
      </c>
    </row>
    <row r="353" spans="2:18">
      <c r="B353" s="36"/>
      <c r="C353" s="37"/>
      <c r="D353" s="40">
        <v>16400</v>
      </c>
      <c r="E353" s="55"/>
      <c r="F353" s="25">
        <f t="shared" si="45"/>
        <v>1959.1451962160002</v>
      </c>
      <c r="G353" s="25">
        <f t="shared" si="46"/>
        <v>2951.3955924320007</v>
      </c>
      <c r="H353" s="25">
        <f t="shared" si="47"/>
        <v>3521.6461086480008</v>
      </c>
      <c r="I353" s="25">
        <f t="shared" si="48"/>
        <v>3933.6787033598162</v>
      </c>
      <c r="J353" s="25">
        <f t="shared" si="49"/>
        <v>4327.0465736957985</v>
      </c>
      <c r="K353" s="26"/>
      <c r="L353" s="15"/>
      <c r="M353" s="15">
        <f t="shared" si="50"/>
        <v>0.11946007294000001</v>
      </c>
      <c r="N353" s="15">
        <f t="shared" si="51"/>
        <v>0.17996314588000004</v>
      </c>
      <c r="O353" s="15">
        <f t="shared" si="52"/>
        <v>0.21473451882000005</v>
      </c>
      <c r="P353" s="15">
        <f t="shared" si="53"/>
        <v>0.23985845752194002</v>
      </c>
      <c r="Q353" s="15">
        <f t="shared" si="54"/>
        <v>0.26384430327413405</v>
      </c>
      <c r="R353" s="15">
        <f t="shared" si="55"/>
        <v>0</v>
      </c>
    </row>
    <row r="354" spans="2:18">
      <c r="B354" s="36"/>
      <c r="C354" s="37"/>
      <c r="D354" s="40">
        <v>16450</v>
      </c>
      <c r="E354" s="55"/>
      <c r="F354" s="25">
        <f t="shared" si="45"/>
        <v>1965.118199863</v>
      </c>
      <c r="G354" s="25">
        <f t="shared" si="46"/>
        <v>2960.3937497260008</v>
      </c>
      <c r="H354" s="25">
        <f t="shared" si="47"/>
        <v>3532.3828345890006</v>
      </c>
      <c r="I354" s="25">
        <f t="shared" si="48"/>
        <v>3945.6716262359132</v>
      </c>
      <c r="J354" s="25">
        <f t="shared" si="49"/>
        <v>4340.2387888595058</v>
      </c>
      <c r="K354" s="26"/>
      <c r="L354" s="15"/>
      <c r="M354" s="15">
        <f t="shared" si="50"/>
        <v>0.11946007293999999</v>
      </c>
      <c r="N354" s="15">
        <f t="shared" si="51"/>
        <v>0.17996314588000004</v>
      </c>
      <c r="O354" s="15">
        <f t="shared" si="52"/>
        <v>0.21473451882000003</v>
      </c>
      <c r="P354" s="15">
        <f t="shared" si="53"/>
        <v>0.23985845752194002</v>
      </c>
      <c r="Q354" s="15">
        <f t="shared" si="54"/>
        <v>0.26384430327413411</v>
      </c>
      <c r="R354" s="15">
        <f t="shared" si="55"/>
        <v>0</v>
      </c>
    </row>
    <row r="355" spans="2:18">
      <c r="B355" s="36"/>
      <c r="C355" s="37"/>
      <c r="D355" s="40">
        <v>16500</v>
      </c>
      <c r="E355" s="55"/>
      <c r="F355" s="25">
        <f t="shared" si="45"/>
        <v>1971.09120351</v>
      </c>
      <c r="G355" s="25">
        <f t="shared" si="46"/>
        <v>2969.3919070200009</v>
      </c>
      <c r="H355" s="25">
        <f t="shared" si="47"/>
        <v>3543.1195605300009</v>
      </c>
      <c r="I355" s="25">
        <f t="shared" si="48"/>
        <v>3957.6645491120103</v>
      </c>
      <c r="J355" s="25">
        <f t="shared" si="49"/>
        <v>4353.4310040232122</v>
      </c>
      <c r="K355" s="26"/>
      <c r="L355" s="15"/>
      <c r="M355" s="15">
        <f t="shared" si="50"/>
        <v>0.11946007293999999</v>
      </c>
      <c r="N355" s="15">
        <f t="shared" si="51"/>
        <v>0.17996314588000006</v>
      </c>
      <c r="O355" s="15">
        <f t="shared" si="52"/>
        <v>0.21473451882000005</v>
      </c>
      <c r="P355" s="15">
        <f t="shared" si="53"/>
        <v>0.23985845752194002</v>
      </c>
      <c r="Q355" s="15">
        <f t="shared" si="54"/>
        <v>0.26384430327413405</v>
      </c>
      <c r="R355" s="15">
        <f t="shared" si="55"/>
        <v>0</v>
      </c>
    </row>
    <row r="356" spans="2:18">
      <c r="B356" s="36"/>
      <c r="C356" s="37"/>
      <c r="D356" s="40">
        <v>16550</v>
      </c>
      <c r="E356" s="55"/>
      <c r="F356" s="25">
        <f t="shared" si="45"/>
        <v>1977.0642071570001</v>
      </c>
      <c r="G356" s="25">
        <f t="shared" si="46"/>
        <v>2978.3900643140005</v>
      </c>
      <c r="H356" s="25">
        <f t="shared" si="47"/>
        <v>3553.8562864710007</v>
      </c>
      <c r="I356" s="25">
        <f t="shared" si="48"/>
        <v>3969.6574719881073</v>
      </c>
      <c r="J356" s="25">
        <f t="shared" si="49"/>
        <v>4366.6232191869185</v>
      </c>
      <c r="K356" s="26"/>
      <c r="L356" s="15"/>
      <c r="M356" s="15">
        <f t="shared" si="50"/>
        <v>0.11946007294000001</v>
      </c>
      <c r="N356" s="15">
        <f t="shared" si="51"/>
        <v>0.17996314588000004</v>
      </c>
      <c r="O356" s="15">
        <f t="shared" si="52"/>
        <v>0.21473451882000005</v>
      </c>
      <c r="P356" s="15">
        <f t="shared" si="53"/>
        <v>0.23985845752194002</v>
      </c>
      <c r="Q356" s="15">
        <f t="shared" si="54"/>
        <v>0.26384430327413405</v>
      </c>
      <c r="R356" s="15">
        <f t="shared" si="55"/>
        <v>0</v>
      </c>
    </row>
    <row r="357" spans="2:18">
      <c r="B357" s="36"/>
      <c r="C357" s="37"/>
      <c r="D357" s="40">
        <v>16600</v>
      </c>
      <c r="E357" s="55"/>
      <c r="F357" s="25">
        <f t="shared" si="45"/>
        <v>1983.0372108040001</v>
      </c>
      <c r="G357" s="25">
        <f t="shared" si="46"/>
        <v>2987.3882216080005</v>
      </c>
      <c r="H357" s="25">
        <f t="shared" si="47"/>
        <v>3564.5930124120005</v>
      </c>
      <c r="I357" s="25">
        <f t="shared" si="48"/>
        <v>3981.6503948642044</v>
      </c>
      <c r="J357" s="25">
        <f t="shared" si="49"/>
        <v>4379.8154343506258</v>
      </c>
      <c r="K357" s="26"/>
      <c r="L357" s="15"/>
      <c r="M357" s="15">
        <f t="shared" si="50"/>
        <v>0.11946007294000001</v>
      </c>
      <c r="N357" s="15">
        <f t="shared" si="51"/>
        <v>0.17996314588000004</v>
      </c>
      <c r="O357" s="15">
        <f t="shared" si="52"/>
        <v>0.21473451882000003</v>
      </c>
      <c r="P357" s="15">
        <f t="shared" si="53"/>
        <v>0.23985845752194002</v>
      </c>
      <c r="Q357" s="15">
        <f t="shared" si="54"/>
        <v>0.26384430327413411</v>
      </c>
      <c r="R357" s="15">
        <f t="shared" si="55"/>
        <v>0</v>
      </c>
    </row>
    <row r="358" spans="2:18">
      <c r="B358" s="36"/>
      <c r="C358" s="37"/>
      <c r="D358" s="40">
        <v>16650</v>
      </c>
      <c r="E358" s="55"/>
      <c r="F358" s="25">
        <f t="shared" si="45"/>
        <v>1989.0102144510001</v>
      </c>
      <c r="G358" s="25">
        <f t="shared" si="46"/>
        <v>2996.3863789020006</v>
      </c>
      <c r="H358" s="25">
        <f t="shared" si="47"/>
        <v>3575.3297383530007</v>
      </c>
      <c r="I358" s="25">
        <f t="shared" si="48"/>
        <v>3993.6433177403014</v>
      </c>
      <c r="J358" s="25">
        <f t="shared" si="49"/>
        <v>4393.0076495143321</v>
      </c>
      <c r="K358" s="26"/>
      <c r="L358" s="15"/>
      <c r="M358" s="15">
        <f t="shared" si="50"/>
        <v>0.11946007294000001</v>
      </c>
      <c r="N358" s="15">
        <f t="shared" si="51"/>
        <v>0.17996314588000004</v>
      </c>
      <c r="O358" s="15">
        <f t="shared" si="52"/>
        <v>0.21473451882000005</v>
      </c>
      <c r="P358" s="15">
        <f t="shared" si="53"/>
        <v>0.23985845752194002</v>
      </c>
      <c r="Q358" s="15">
        <f t="shared" si="54"/>
        <v>0.26384430327413405</v>
      </c>
      <c r="R358" s="15">
        <f t="shared" si="55"/>
        <v>0</v>
      </c>
    </row>
    <row r="359" spans="2:18">
      <c r="B359" s="36"/>
      <c r="C359" s="37"/>
      <c r="D359" s="40">
        <v>16700</v>
      </c>
      <c r="E359" s="55"/>
      <c r="F359" s="25">
        <f t="shared" si="45"/>
        <v>1994.9832180980002</v>
      </c>
      <c r="G359" s="25">
        <f t="shared" si="46"/>
        <v>3005.3845361960007</v>
      </c>
      <c r="H359" s="25">
        <f t="shared" si="47"/>
        <v>3586.0664642940005</v>
      </c>
      <c r="I359" s="25">
        <f t="shared" si="48"/>
        <v>4005.6362406163985</v>
      </c>
      <c r="J359" s="25">
        <f t="shared" si="49"/>
        <v>4406.1998646780394</v>
      </c>
      <c r="K359" s="26"/>
      <c r="L359" s="15"/>
      <c r="M359" s="15">
        <f t="shared" si="50"/>
        <v>0.11946007294000001</v>
      </c>
      <c r="N359" s="15">
        <f t="shared" si="51"/>
        <v>0.17996314588000004</v>
      </c>
      <c r="O359" s="15">
        <f t="shared" si="52"/>
        <v>0.21473451882000003</v>
      </c>
      <c r="P359" s="15">
        <f t="shared" si="53"/>
        <v>0.23985845752194002</v>
      </c>
      <c r="Q359" s="15">
        <f t="shared" si="54"/>
        <v>0.26384430327413411</v>
      </c>
      <c r="R359" s="15">
        <f t="shared" si="55"/>
        <v>0</v>
      </c>
    </row>
    <row r="360" spans="2:18">
      <c r="B360" s="36"/>
      <c r="C360" s="37"/>
      <c r="D360" s="40">
        <v>16750</v>
      </c>
      <c r="E360" s="55"/>
      <c r="F360" s="25">
        <f t="shared" si="45"/>
        <v>2000.956221745</v>
      </c>
      <c r="G360" s="25">
        <f t="shared" si="46"/>
        <v>3014.3826934900007</v>
      </c>
      <c r="H360" s="25">
        <f t="shared" si="47"/>
        <v>3596.8031902350008</v>
      </c>
      <c r="I360" s="25">
        <f t="shared" si="48"/>
        <v>4017.6291634924951</v>
      </c>
      <c r="J360" s="25">
        <f t="shared" si="49"/>
        <v>4419.3920798417457</v>
      </c>
      <c r="K360" s="26"/>
      <c r="L360" s="15"/>
      <c r="M360" s="15">
        <f t="shared" si="50"/>
        <v>0.11946007293999999</v>
      </c>
      <c r="N360" s="15">
        <f t="shared" si="51"/>
        <v>0.17996314588000004</v>
      </c>
      <c r="O360" s="15">
        <f t="shared" si="52"/>
        <v>0.21473451882000005</v>
      </c>
      <c r="P360" s="15">
        <f t="shared" si="53"/>
        <v>0.23985845752194002</v>
      </c>
      <c r="Q360" s="15">
        <f t="shared" si="54"/>
        <v>0.26384430327413405</v>
      </c>
      <c r="R360" s="15">
        <f t="shared" si="55"/>
        <v>0</v>
      </c>
    </row>
    <row r="361" spans="2:18">
      <c r="B361" s="36"/>
      <c r="C361" s="37"/>
      <c r="D361" s="40">
        <v>16800</v>
      </c>
      <c r="E361" s="55"/>
      <c r="F361" s="25">
        <f t="shared" si="45"/>
        <v>2006.929225392</v>
      </c>
      <c r="G361" s="25">
        <f t="shared" si="46"/>
        <v>3023.3808507840008</v>
      </c>
      <c r="H361" s="25">
        <f t="shared" si="47"/>
        <v>3607.5399161760006</v>
      </c>
      <c r="I361" s="25">
        <f t="shared" si="48"/>
        <v>4029.6220863685921</v>
      </c>
      <c r="J361" s="25">
        <f t="shared" si="49"/>
        <v>4432.5842950054521</v>
      </c>
      <c r="K361" s="26"/>
      <c r="L361" s="15"/>
      <c r="M361" s="15">
        <f t="shared" si="50"/>
        <v>0.11946007294000001</v>
      </c>
      <c r="N361" s="15">
        <f t="shared" si="51"/>
        <v>0.17996314588000004</v>
      </c>
      <c r="O361" s="15">
        <f t="shared" si="52"/>
        <v>0.21473451882000003</v>
      </c>
      <c r="P361" s="15">
        <f t="shared" si="53"/>
        <v>0.23985845752194002</v>
      </c>
      <c r="Q361" s="15">
        <f t="shared" si="54"/>
        <v>0.26384430327413405</v>
      </c>
      <c r="R361" s="15">
        <f t="shared" si="55"/>
        <v>0</v>
      </c>
    </row>
    <row r="362" spans="2:18">
      <c r="B362" s="36"/>
      <c r="C362" s="37"/>
      <c r="D362" s="40">
        <v>16850</v>
      </c>
      <c r="E362" s="55"/>
      <c r="F362" s="25">
        <f t="shared" si="45"/>
        <v>2012.9022290390001</v>
      </c>
      <c r="G362" s="25">
        <f t="shared" si="46"/>
        <v>3032.3790080780009</v>
      </c>
      <c r="H362" s="25">
        <f t="shared" si="47"/>
        <v>3618.2766421170008</v>
      </c>
      <c r="I362" s="25">
        <f t="shared" si="48"/>
        <v>4041.6150092446892</v>
      </c>
      <c r="J362" s="25">
        <f t="shared" si="49"/>
        <v>4445.7765101691593</v>
      </c>
      <c r="K362" s="26"/>
      <c r="L362" s="15"/>
      <c r="M362" s="15">
        <f t="shared" si="50"/>
        <v>0.11946007294000001</v>
      </c>
      <c r="N362" s="15">
        <f t="shared" si="51"/>
        <v>0.17996314588000006</v>
      </c>
      <c r="O362" s="15">
        <f t="shared" si="52"/>
        <v>0.21473451882000005</v>
      </c>
      <c r="P362" s="15">
        <f t="shared" si="53"/>
        <v>0.23985845752194002</v>
      </c>
      <c r="Q362" s="15">
        <f t="shared" si="54"/>
        <v>0.26384430327413411</v>
      </c>
      <c r="R362" s="15">
        <f t="shared" si="55"/>
        <v>0</v>
      </c>
    </row>
    <row r="363" spans="2:18">
      <c r="B363" s="36"/>
      <c r="C363" s="37"/>
      <c r="D363" s="40">
        <v>16900</v>
      </c>
      <c r="E363" s="55"/>
      <c r="F363" s="25">
        <f t="shared" si="45"/>
        <v>2018.8752326860001</v>
      </c>
      <c r="G363" s="25">
        <f t="shared" si="46"/>
        <v>3041.3771653720005</v>
      </c>
      <c r="H363" s="25">
        <f t="shared" si="47"/>
        <v>3629.0133680580007</v>
      </c>
      <c r="I363" s="25">
        <f t="shared" si="48"/>
        <v>4053.6079321207862</v>
      </c>
      <c r="J363" s="25">
        <f t="shared" si="49"/>
        <v>4458.9687253328657</v>
      </c>
      <c r="K363" s="26"/>
      <c r="L363" s="15"/>
      <c r="M363" s="15">
        <f t="shared" si="50"/>
        <v>0.11946007294000001</v>
      </c>
      <c r="N363" s="15">
        <f t="shared" si="51"/>
        <v>0.17996314588000004</v>
      </c>
      <c r="O363" s="15">
        <f t="shared" si="52"/>
        <v>0.21473451882000003</v>
      </c>
      <c r="P363" s="15">
        <f t="shared" si="53"/>
        <v>0.23985845752194002</v>
      </c>
      <c r="Q363" s="15">
        <f t="shared" si="54"/>
        <v>0.26384430327413405</v>
      </c>
      <c r="R363" s="15">
        <f t="shared" si="55"/>
        <v>0</v>
      </c>
    </row>
    <row r="364" spans="2:18">
      <c r="B364" s="36"/>
      <c r="C364" s="37"/>
      <c r="D364" s="40">
        <v>16950</v>
      </c>
      <c r="E364" s="55"/>
      <c r="F364" s="25">
        <f t="shared" si="45"/>
        <v>2024.8482363330002</v>
      </c>
      <c r="G364" s="25">
        <f t="shared" si="46"/>
        <v>3050.3753226660006</v>
      </c>
      <c r="H364" s="25">
        <f t="shared" si="47"/>
        <v>3639.7500939990005</v>
      </c>
      <c r="I364" s="25">
        <f t="shared" si="48"/>
        <v>4065.6008549968833</v>
      </c>
      <c r="J364" s="25">
        <f t="shared" si="49"/>
        <v>4472.1609404965729</v>
      </c>
      <c r="K364" s="26"/>
      <c r="L364" s="15"/>
      <c r="M364" s="15">
        <f t="shared" si="50"/>
        <v>0.11946007294000001</v>
      </c>
      <c r="N364" s="15">
        <f t="shared" si="51"/>
        <v>0.17996314588000004</v>
      </c>
      <c r="O364" s="15">
        <f t="shared" si="52"/>
        <v>0.21473451882000003</v>
      </c>
      <c r="P364" s="15">
        <f t="shared" si="53"/>
        <v>0.23985845752194002</v>
      </c>
      <c r="Q364" s="15">
        <f t="shared" si="54"/>
        <v>0.26384430327413411</v>
      </c>
      <c r="R364" s="15">
        <f t="shared" si="55"/>
        <v>0</v>
      </c>
    </row>
    <row r="365" spans="2:18">
      <c r="B365" s="36"/>
      <c r="C365" s="37"/>
      <c r="D365" s="40">
        <v>17000</v>
      </c>
      <c r="E365" s="55"/>
      <c r="F365" s="25">
        <f t="shared" ref="F365:F428" si="56">VLOOKUP($D365,$G$8:$S$21,1,TRUE)*VLOOKUP($D365,$G$8:$S$21,2,TRUE)+VLOOKUP($D365,$G$8:$S$21,3,TRUE)*($D365-VLOOKUP($D365,$G$8:$S$21,1,TRUE))</f>
        <v>2030.82123998</v>
      </c>
      <c r="G365" s="25">
        <f t="shared" ref="G365:G428" si="57">VLOOKUP($D365,$G$8:$S$21,1,TRUE)*VLOOKUP($D365,$G$8:$S$21,4,TRUE)+VLOOKUP($D365,$G$8:$S$21,5,TRUE)*($D365-VLOOKUP($D365,$G$8:$S$21,1,TRUE))</f>
        <v>3059.3734799600006</v>
      </c>
      <c r="H365" s="25">
        <f t="shared" ref="H365:H428" si="58">VLOOKUP($D365,$G$8:$S$21,1,TRUE)*VLOOKUP($D365,$G$8:$S$21,6,TRUE)+VLOOKUP($D365,$G$8:$S$21,7,TRUE)*($D365-VLOOKUP($D365,$G$8:$S$21,1,TRUE))</f>
        <v>3650.4868199400007</v>
      </c>
      <c r="I365" s="25">
        <f t="shared" ref="I365:I428" si="59">VLOOKUP($D365,$G$8:$S$21,1,TRUE)*VLOOKUP($D365,$G$8:$S$21,8,TRUE)+VLOOKUP($D365,$G$8:$S$21,9,TRUE)*($D365-VLOOKUP($D365,$G$8:$S$21,1,TRUE))</f>
        <v>4077.5937778729804</v>
      </c>
      <c r="J365" s="25">
        <f t="shared" ref="J365:J428" si="60">VLOOKUP($D365,$G$8:$S$21,1,TRUE)*VLOOKUP($D365,$G$8:$S$21,10,TRUE)+VLOOKUP($D365,$G$8:$S$21,11,TRUE)*($D365-VLOOKUP($D365,$G$8:$S$21,1,TRUE))</f>
        <v>4485.3531556602793</v>
      </c>
      <c r="K365" s="26"/>
      <c r="L365" s="15"/>
      <c r="M365" s="15">
        <f t="shared" ref="M365:M425" si="61">F365/$D365</f>
        <v>0.11946007293999999</v>
      </c>
      <c r="N365" s="15">
        <f t="shared" ref="N365:N425" si="62">G365/$D365</f>
        <v>0.17996314588000004</v>
      </c>
      <c r="O365" s="15">
        <f t="shared" ref="O365:O425" si="63">H365/$D365</f>
        <v>0.21473451882000005</v>
      </c>
      <c r="P365" s="15">
        <f t="shared" ref="P365:P425" si="64">I365/$D365</f>
        <v>0.23985845752194002</v>
      </c>
      <c r="Q365" s="15">
        <f t="shared" ref="Q365:Q425" si="65">J365/$D365</f>
        <v>0.26384430327413405</v>
      </c>
      <c r="R365" s="15">
        <f t="shared" ref="R365:R425" si="66">K365/$D365</f>
        <v>0</v>
      </c>
    </row>
    <row r="366" spans="2:18">
      <c r="B366" s="36"/>
      <c r="C366" s="37"/>
      <c r="D366" s="40">
        <v>17050</v>
      </c>
      <c r="E366" s="55"/>
      <c r="F366" s="25">
        <f t="shared" si="56"/>
        <v>2036.794243627</v>
      </c>
      <c r="G366" s="25">
        <f t="shared" si="57"/>
        <v>3068.3716372540007</v>
      </c>
      <c r="H366" s="25">
        <f t="shared" si="58"/>
        <v>3661.2235458810005</v>
      </c>
      <c r="I366" s="25">
        <f t="shared" si="59"/>
        <v>4089.5867007490774</v>
      </c>
      <c r="J366" s="25">
        <f t="shared" si="60"/>
        <v>4498.5453708239856</v>
      </c>
      <c r="K366" s="26"/>
      <c r="L366" s="15"/>
      <c r="M366" s="15">
        <f t="shared" si="61"/>
        <v>0.11946007293999999</v>
      </c>
      <c r="N366" s="15">
        <f t="shared" si="62"/>
        <v>0.17996314588000004</v>
      </c>
      <c r="O366" s="15">
        <f t="shared" si="63"/>
        <v>0.21473451882000003</v>
      </c>
      <c r="P366" s="15">
        <f t="shared" si="64"/>
        <v>0.23985845752194002</v>
      </c>
      <c r="Q366" s="15">
        <f t="shared" si="65"/>
        <v>0.26384430327413405</v>
      </c>
      <c r="R366" s="15">
        <f t="shared" si="66"/>
        <v>0</v>
      </c>
    </row>
    <row r="367" spans="2:18">
      <c r="B367" s="36"/>
      <c r="C367" s="37"/>
      <c r="D367" s="40">
        <v>17100</v>
      </c>
      <c r="E367" s="55"/>
      <c r="F367" s="25">
        <f t="shared" si="56"/>
        <v>2042.7672472740001</v>
      </c>
      <c r="G367" s="25">
        <f t="shared" si="57"/>
        <v>3077.3697945480008</v>
      </c>
      <c r="H367" s="25">
        <f t="shared" si="58"/>
        <v>3671.9602718220008</v>
      </c>
      <c r="I367" s="25">
        <f t="shared" si="59"/>
        <v>4101.5796236251745</v>
      </c>
      <c r="J367" s="25">
        <f t="shared" si="60"/>
        <v>4511.7375859876929</v>
      </c>
      <c r="K367" s="26"/>
      <c r="L367" s="15"/>
      <c r="M367" s="15">
        <f t="shared" si="61"/>
        <v>0.11946007294000001</v>
      </c>
      <c r="N367" s="15">
        <f t="shared" si="62"/>
        <v>0.17996314588000004</v>
      </c>
      <c r="O367" s="15">
        <f t="shared" si="63"/>
        <v>0.21473451882000005</v>
      </c>
      <c r="P367" s="15">
        <f t="shared" si="64"/>
        <v>0.23985845752194002</v>
      </c>
      <c r="Q367" s="15">
        <f t="shared" si="65"/>
        <v>0.26384430327413411</v>
      </c>
      <c r="R367" s="15">
        <f t="shared" si="66"/>
        <v>0</v>
      </c>
    </row>
    <row r="368" spans="2:18">
      <c r="B368" s="36"/>
      <c r="C368" s="37"/>
      <c r="D368" s="40">
        <v>17150</v>
      </c>
      <c r="E368" s="55"/>
      <c r="F368" s="25">
        <f t="shared" si="56"/>
        <v>2048.7402509210001</v>
      </c>
      <c r="G368" s="25">
        <f t="shared" si="57"/>
        <v>3086.3679518420008</v>
      </c>
      <c r="H368" s="25">
        <f t="shared" si="58"/>
        <v>3682.6969977630006</v>
      </c>
      <c r="I368" s="25">
        <f t="shared" si="59"/>
        <v>4113.5725465012711</v>
      </c>
      <c r="J368" s="25">
        <f t="shared" si="60"/>
        <v>4524.9298011513993</v>
      </c>
      <c r="K368" s="26"/>
      <c r="L368" s="15"/>
      <c r="M368" s="15">
        <f t="shared" si="61"/>
        <v>0.11946007294000001</v>
      </c>
      <c r="N368" s="15">
        <f t="shared" si="62"/>
        <v>0.17996314588000004</v>
      </c>
      <c r="O368" s="15">
        <f t="shared" si="63"/>
        <v>0.21473451882000003</v>
      </c>
      <c r="P368" s="15">
        <f t="shared" si="64"/>
        <v>0.23985845752194002</v>
      </c>
      <c r="Q368" s="15">
        <f t="shared" si="65"/>
        <v>0.26384430327413405</v>
      </c>
      <c r="R368" s="15">
        <f t="shared" si="66"/>
        <v>0</v>
      </c>
    </row>
    <row r="369" spans="2:18">
      <c r="B369" s="36"/>
      <c r="C369" s="37"/>
      <c r="D369" s="40">
        <v>17200</v>
      </c>
      <c r="E369" s="55"/>
      <c r="F369" s="25">
        <f t="shared" si="56"/>
        <v>2054.7132545680001</v>
      </c>
      <c r="G369" s="25">
        <f t="shared" si="57"/>
        <v>3095.3661091360009</v>
      </c>
      <c r="H369" s="25">
        <f t="shared" si="58"/>
        <v>3693.4337237040008</v>
      </c>
      <c r="I369" s="25">
        <f t="shared" si="59"/>
        <v>4125.5654693773686</v>
      </c>
      <c r="J369" s="25">
        <f t="shared" si="60"/>
        <v>4538.1220163151065</v>
      </c>
      <c r="K369" s="26"/>
      <c r="L369" s="15"/>
      <c r="M369" s="15">
        <f t="shared" si="61"/>
        <v>0.11946007294000001</v>
      </c>
      <c r="N369" s="15">
        <f t="shared" si="62"/>
        <v>0.17996314588000006</v>
      </c>
      <c r="O369" s="15">
        <f t="shared" si="63"/>
        <v>0.21473451882000005</v>
      </c>
      <c r="P369" s="15">
        <f t="shared" si="64"/>
        <v>0.23985845752194004</v>
      </c>
      <c r="Q369" s="15">
        <f t="shared" si="65"/>
        <v>0.26384430327413411</v>
      </c>
      <c r="R369" s="15">
        <f t="shared" si="66"/>
        <v>0</v>
      </c>
    </row>
    <row r="370" spans="2:18">
      <c r="B370" s="36"/>
      <c r="C370" s="37"/>
      <c r="D370" s="40">
        <v>17250</v>
      </c>
      <c r="E370" s="55"/>
      <c r="F370" s="25">
        <f t="shared" si="56"/>
        <v>2060.6862582150002</v>
      </c>
      <c r="G370" s="25">
        <f t="shared" si="57"/>
        <v>3104.3642664300005</v>
      </c>
      <c r="H370" s="25">
        <f t="shared" si="58"/>
        <v>3704.1704496450006</v>
      </c>
      <c r="I370" s="25">
        <f t="shared" si="59"/>
        <v>4137.5583922534652</v>
      </c>
      <c r="J370" s="25">
        <f t="shared" si="60"/>
        <v>4551.3142314788129</v>
      </c>
      <c r="K370" s="26"/>
      <c r="L370" s="15"/>
      <c r="M370" s="15">
        <f t="shared" si="61"/>
        <v>0.11946007294000001</v>
      </c>
      <c r="N370" s="15">
        <f t="shared" si="62"/>
        <v>0.17996314588000004</v>
      </c>
      <c r="O370" s="15">
        <f t="shared" si="63"/>
        <v>0.21473451882000003</v>
      </c>
      <c r="P370" s="15">
        <f t="shared" si="64"/>
        <v>0.23985845752194002</v>
      </c>
      <c r="Q370" s="15">
        <f t="shared" si="65"/>
        <v>0.26384430327413411</v>
      </c>
      <c r="R370" s="15">
        <f t="shared" si="66"/>
        <v>0</v>
      </c>
    </row>
    <row r="371" spans="2:18">
      <c r="B371" s="36"/>
      <c r="C371" s="37"/>
      <c r="D371" s="40">
        <v>17300</v>
      </c>
      <c r="E371" s="55"/>
      <c r="F371" s="25">
        <f t="shared" si="56"/>
        <v>2066.6592618620002</v>
      </c>
      <c r="G371" s="25">
        <f t="shared" si="57"/>
        <v>3113.3624237240006</v>
      </c>
      <c r="H371" s="25">
        <f t="shared" si="58"/>
        <v>3714.9071755860004</v>
      </c>
      <c r="I371" s="25">
        <f t="shared" si="59"/>
        <v>4149.5513151295627</v>
      </c>
      <c r="J371" s="25">
        <f t="shared" si="60"/>
        <v>4564.5064466425192</v>
      </c>
      <c r="K371" s="26"/>
      <c r="L371" s="15"/>
      <c r="M371" s="15">
        <f t="shared" si="61"/>
        <v>0.11946007294000001</v>
      </c>
      <c r="N371" s="15">
        <f t="shared" si="62"/>
        <v>0.17996314588000004</v>
      </c>
      <c r="O371" s="15">
        <f t="shared" si="63"/>
        <v>0.21473451882000003</v>
      </c>
      <c r="P371" s="15">
        <f t="shared" si="64"/>
        <v>0.23985845752194004</v>
      </c>
      <c r="Q371" s="15">
        <f t="shared" si="65"/>
        <v>0.26384430327413405</v>
      </c>
      <c r="R371" s="15">
        <f t="shared" si="66"/>
        <v>0</v>
      </c>
    </row>
    <row r="372" spans="2:18">
      <c r="B372" s="36"/>
      <c r="C372" s="37"/>
      <c r="D372" s="40">
        <v>17350</v>
      </c>
      <c r="E372" s="55"/>
      <c r="F372" s="25">
        <f t="shared" si="56"/>
        <v>2072.6322655090003</v>
      </c>
      <c r="G372" s="25">
        <f t="shared" si="57"/>
        <v>3122.3605810180006</v>
      </c>
      <c r="H372" s="25">
        <f t="shared" si="58"/>
        <v>3725.6439015270007</v>
      </c>
      <c r="I372" s="25">
        <f t="shared" si="59"/>
        <v>4161.5442380056593</v>
      </c>
      <c r="J372" s="25">
        <f t="shared" si="60"/>
        <v>4577.6986618062265</v>
      </c>
      <c r="K372" s="26"/>
      <c r="L372" s="15"/>
      <c r="M372" s="15">
        <f t="shared" si="61"/>
        <v>0.11946007294000001</v>
      </c>
      <c r="N372" s="15">
        <f t="shared" si="62"/>
        <v>0.17996314588000004</v>
      </c>
      <c r="O372" s="15">
        <f t="shared" si="63"/>
        <v>0.21473451882000005</v>
      </c>
      <c r="P372" s="15">
        <f t="shared" si="64"/>
        <v>0.23985845752194002</v>
      </c>
      <c r="Q372" s="15">
        <f t="shared" si="65"/>
        <v>0.26384430327413411</v>
      </c>
      <c r="R372" s="15">
        <f t="shared" si="66"/>
        <v>0</v>
      </c>
    </row>
    <row r="373" spans="2:18">
      <c r="B373" s="36"/>
      <c r="C373" s="37"/>
      <c r="D373" s="40">
        <v>17400</v>
      </c>
      <c r="E373" s="55"/>
      <c r="F373" s="25">
        <f t="shared" si="56"/>
        <v>2078.6052691560003</v>
      </c>
      <c r="G373" s="25">
        <f t="shared" si="57"/>
        <v>3131.3587383120007</v>
      </c>
      <c r="H373" s="25">
        <f t="shared" si="58"/>
        <v>3736.3806274680005</v>
      </c>
      <c r="I373" s="25">
        <f t="shared" si="59"/>
        <v>4173.5371608817559</v>
      </c>
      <c r="J373" s="25">
        <f t="shared" si="60"/>
        <v>4590.8908769699328</v>
      </c>
      <c r="K373" s="26"/>
      <c r="L373" s="15"/>
      <c r="M373" s="15">
        <f t="shared" si="61"/>
        <v>0.11946007294000002</v>
      </c>
      <c r="N373" s="15">
        <f t="shared" si="62"/>
        <v>0.17996314588000004</v>
      </c>
      <c r="O373" s="15">
        <f t="shared" si="63"/>
        <v>0.21473451882000003</v>
      </c>
      <c r="P373" s="15">
        <f t="shared" si="64"/>
        <v>0.23985845752193999</v>
      </c>
      <c r="Q373" s="15">
        <f t="shared" si="65"/>
        <v>0.26384430327413405</v>
      </c>
      <c r="R373" s="15">
        <f t="shared" si="66"/>
        <v>0</v>
      </c>
    </row>
    <row r="374" spans="2:18">
      <c r="B374" s="36"/>
      <c r="C374" s="37"/>
      <c r="D374" s="40">
        <v>17450</v>
      </c>
      <c r="E374" s="55"/>
      <c r="F374" s="25">
        <f t="shared" si="56"/>
        <v>2084.5782728029999</v>
      </c>
      <c r="G374" s="25">
        <f t="shared" si="57"/>
        <v>3140.3568956060008</v>
      </c>
      <c r="H374" s="25">
        <f t="shared" si="58"/>
        <v>3747.1173534090008</v>
      </c>
      <c r="I374" s="25">
        <f t="shared" si="59"/>
        <v>4185.5300837578534</v>
      </c>
      <c r="J374" s="25">
        <f t="shared" si="60"/>
        <v>4604.0830921336392</v>
      </c>
      <c r="K374" s="26"/>
      <c r="L374" s="15"/>
      <c r="M374" s="15">
        <f t="shared" si="61"/>
        <v>0.11946007293999999</v>
      </c>
      <c r="N374" s="15">
        <f t="shared" si="62"/>
        <v>0.17996314588000004</v>
      </c>
      <c r="O374" s="15">
        <f t="shared" si="63"/>
        <v>0.21473451882000005</v>
      </c>
      <c r="P374" s="15">
        <f t="shared" si="64"/>
        <v>0.23985845752194002</v>
      </c>
      <c r="Q374" s="15">
        <f t="shared" si="65"/>
        <v>0.26384430327413405</v>
      </c>
      <c r="R374" s="15">
        <f t="shared" si="66"/>
        <v>0</v>
      </c>
    </row>
    <row r="375" spans="2:18">
      <c r="B375" s="36"/>
      <c r="C375" s="37"/>
      <c r="D375" s="40">
        <v>17500</v>
      </c>
      <c r="E375" s="55"/>
      <c r="F375" s="25">
        <f t="shared" si="56"/>
        <v>2090.5512764499999</v>
      </c>
      <c r="G375" s="25">
        <f t="shared" si="57"/>
        <v>3149.3550529000008</v>
      </c>
      <c r="H375" s="25">
        <f t="shared" si="58"/>
        <v>3757.8540793500006</v>
      </c>
      <c r="I375" s="25">
        <f t="shared" si="59"/>
        <v>4197.52300663395</v>
      </c>
      <c r="J375" s="25">
        <f t="shared" si="60"/>
        <v>4617.2753072973464</v>
      </c>
      <c r="K375" s="26"/>
      <c r="L375" s="15"/>
      <c r="M375" s="15">
        <f t="shared" si="61"/>
        <v>0.11946007293999999</v>
      </c>
      <c r="N375" s="15">
        <f t="shared" si="62"/>
        <v>0.17996314588000004</v>
      </c>
      <c r="O375" s="15">
        <f t="shared" si="63"/>
        <v>0.21473451882000003</v>
      </c>
      <c r="P375" s="15">
        <f t="shared" si="64"/>
        <v>0.23985845752193999</v>
      </c>
      <c r="Q375" s="15">
        <f t="shared" si="65"/>
        <v>0.26384430327413411</v>
      </c>
      <c r="R375" s="15">
        <f t="shared" si="66"/>
        <v>0</v>
      </c>
    </row>
    <row r="376" spans="2:18">
      <c r="B376" s="36"/>
      <c r="C376" s="37"/>
      <c r="D376" s="40">
        <v>17550</v>
      </c>
      <c r="E376" s="55"/>
      <c r="F376" s="25">
        <f t="shared" si="56"/>
        <v>2096.524280097</v>
      </c>
      <c r="G376" s="25">
        <f t="shared" si="57"/>
        <v>3158.3532101940009</v>
      </c>
      <c r="H376" s="25">
        <f t="shared" si="58"/>
        <v>3768.5908052910008</v>
      </c>
      <c r="I376" s="25">
        <f t="shared" si="59"/>
        <v>4209.5159295100475</v>
      </c>
      <c r="J376" s="25">
        <f t="shared" si="60"/>
        <v>4630.4675224610528</v>
      </c>
      <c r="K376" s="26"/>
      <c r="L376" s="15"/>
      <c r="M376" s="15">
        <f t="shared" si="61"/>
        <v>0.11946007293999999</v>
      </c>
      <c r="N376" s="15">
        <f t="shared" si="62"/>
        <v>0.17996314588000006</v>
      </c>
      <c r="O376" s="15">
        <f t="shared" si="63"/>
        <v>0.21473451882000005</v>
      </c>
      <c r="P376" s="15">
        <f t="shared" si="64"/>
        <v>0.23985845752194002</v>
      </c>
      <c r="Q376" s="15">
        <f t="shared" si="65"/>
        <v>0.26384430327413405</v>
      </c>
      <c r="R376" s="15">
        <f t="shared" si="66"/>
        <v>0</v>
      </c>
    </row>
    <row r="377" spans="2:18">
      <c r="B377" s="36"/>
      <c r="C377" s="37"/>
      <c r="D377" s="40">
        <v>17600</v>
      </c>
      <c r="E377" s="55"/>
      <c r="F377" s="25">
        <f t="shared" si="56"/>
        <v>2102.497283744</v>
      </c>
      <c r="G377" s="25">
        <f t="shared" si="57"/>
        <v>3167.3513674880005</v>
      </c>
      <c r="H377" s="25">
        <f t="shared" si="58"/>
        <v>3779.3275312320006</v>
      </c>
      <c r="I377" s="25">
        <f t="shared" si="59"/>
        <v>4221.5088523861441</v>
      </c>
      <c r="J377" s="25">
        <f t="shared" si="60"/>
        <v>4643.6597376247601</v>
      </c>
      <c r="K377" s="26"/>
      <c r="L377" s="15"/>
      <c r="M377" s="15">
        <f t="shared" si="61"/>
        <v>0.11946007293999999</v>
      </c>
      <c r="N377" s="15">
        <f t="shared" si="62"/>
        <v>0.17996314588000004</v>
      </c>
      <c r="O377" s="15">
        <f t="shared" si="63"/>
        <v>0.21473451882000003</v>
      </c>
      <c r="P377" s="15">
        <f t="shared" si="64"/>
        <v>0.23985845752194002</v>
      </c>
      <c r="Q377" s="15">
        <f t="shared" si="65"/>
        <v>0.26384430327413411</v>
      </c>
      <c r="R377" s="15">
        <f t="shared" si="66"/>
        <v>0</v>
      </c>
    </row>
    <row r="378" spans="2:18">
      <c r="B378" s="36"/>
      <c r="C378" s="37"/>
      <c r="D378" s="40">
        <v>17650</v>
      </c>
      <c r="E378" s="55"/>
      <c r="F378" s="25">
        <f t="shared" si="56"/>
        <v>2108.4702873910001</v>
      </c>
      <c r="G378" s="25">
        <f t="shared" si="57"/>
        <v>3176.3495247820006</v>
      </c>
      <c r="H378" s="25">
        <f t="shared" si="58"/>
        <v>3790.0642571730004</v>
      </c>
      <c r="I378" s="25">
        <f t="shared" si="59"/>
        <v>4233.5017752622416</v>
      </c>
      <c r="J378" s="25">
        <f t="shared" si="60"/>
        <v>4656.8519527884664</v>
      </c>
      <c r="K378" s="26"/>
      <c r="L378" s="15"/>
      <c r="M378" s="15">
        <f t="shared" si="61"/>
        <v>0.11946007294000001</v>
      </c>
      <c r="N378" s="15">
        <f t="shared" si="62"/>
        <v>0.17996314588000004</v>
      </c>
      <c r="O378" s="15">
        <f t="shared" si="63"/>
        <v>0.21473451882000003</v>
      </c>
      <c r="P378" s="15">
        <f t="shared" si="64"/>
        <v>0.23985845752194004</v>
      </c>
      <c r="Q378" s="15">
        <f t="shared" si="65"/>
        <v>0.26384430327413405</v>
      </c>
      <c r="R378" s="15">
        <f t="shared" si="66"/>
        <v>0</v>
      </c>
    </row>
    <row r="379" spans="2:18">
      <c r="B379" s="36"/>
      <c r="C379" s="37"/>
      <c r="D379" s="40">
        <v>17700</v>
      </c>
      <c r="E379" s="55"/>
      <c r="F379" s="25">
        <f t="shared" si="56"/>
        <v>2114.4432910380001</v>
      </c>
      <c r="G379" s="25">
        <f t="shared" si="57"/>
        <v>3185.3476820760006</v>
      </c>
      <c r="H379" s="25">
        <f t="shared" si="58"/>
        <v>3800.8009831140007</v>
      </c>
      <c r="I379" s="25">
        <f t="shared" si="59"/>
        <v>4245.4946981383382</v>
      </c>
      <c r="J379" s="25">
        <f t="shared" si="60"/>
        <v>4670.0441679521728</v>
      </c>
      <c r="K379" s="26"/>
      <c r="L379" s="15"/>
      <c r="M379" s="15">
        <f t="shared" si="61"/>
        <v>0.11946007294000001</v>
      </c>
      <c r="N379" s="15">
        <f t="shared" si="62"/>
        <v>0.17996314588000004</v>
      </c>
      <c r="O379" s="15">
        <f t="shared" si="63"/>
        <v>0.21473451882000005</v>
      </c>
      <c r="P379" s="15">
        <f t="shared" si="64"/>
        <v>0.23985845752194002</v>
      </c>
      <c r="Q379" s="15">
        <f t="shared" si="65"/>
        <v>0.26384430327413405</v>
      </c>
      <c r="R379" s="15">
        <f t="shared" si="66"/>
        <v>0</v>
      </c>
    </row>
    <row r="380" spans="2:18">
      <c r="B380" s="36"/>
      <c r="C380" s="37"/>
      <c r="D380" s="40">
        <v>17750</v>
      </c>
      <c r="E380" s="55"/>
      <c r="F380" s="25">
        <f t="shared" si="56"/>
        <v>2120.4162946850001</v>
      </c>
      <c r="G380" s="25">
        <f t="shared" si="57"/>
        <v>3194.3458393700007</v>
      </c>
      <c r="H380" s="25">
        <f t="shared" si="58"/>
        <v>3811.5377090550005</v>
      </c>
      <c r="I380" s="25">
        <f t="shared" si="59"/>
        <v>4257.4876210144357</v>
      </c>
      <c r="J380" s="25">
        <f t="shared" si="60"/>
        <v>4683.23638311588</v>
      </c>
      <c r="K380" s="26"/>
      <c r="L380" s="15"/>
      <c r="M380" s="15">
        <f t="shared" si="61"/>
        <v>0.11946007294000001</v>
      </c>
      <c r="N380" s="15">
        <f t="shared" si="62"/>
        <v>0.17996314588000004</v>
      </c>
      <c r="O380" s="15">
        <f t="shared" si="63"/>
        <v>0.21473451882000003</v>
      </c>
      <c r="P380" s="15">
        <f t="shared" si="64"/>
        <v>0.23985845752194004</v>
      </c>
      <c r="Q380" s="15">
        <f t="shared" si="65"/>
        <v>0.26384430327413411</v>
      </c>
      <c r="R380" s="15">
        <f t="shared" si="66"/>
        <v>0</v>
      </c>
    </row>
    <row r="381" spans="2:18">
      <c r="B381" s="36"/>
      <c r="C381" s="37"/>
      <c r="D381" s="40">
        <v>17800</v>
      </c>
      <c r="E381" s="55"/>
      <c r="F381" s="25">
        <f t="shared" si="56"/>
        <v>2126.3892983320002</v>
      </c>
      <c r="G381" s="25">
        <f t="shared" si="57"/>
        <v>3203.3439966640008</v>
      </c>
      <c r="H381" s="25">
        <f t="shared" si="58"/>
        <v>3822.2744349960008</v>
      </c>
      <c r="I381" s="25">
        <f t="shared" si="59"/>
        <v>4269.4805438905323</v>
      </c>
      <c r="J381" s="25">
        <f t="shared" si="60"/>
        <v>4696.4285982795864</v>
      </c>
      <c r="K381" s="26"/>
      <c r="L381" s="15"/>
      <c r="M381" s="15">
        <f t="shared" si="61"/>
        <v>0.11946007294000001</v>
      </c>
      <c r="N381" s="15">
        <f t="shared" si="62"/>
        <v>0.17996314588000004</v>
      </c>
      <c r="O381" s="15">
        <f t="shared" si="63"/>
        <v>0.21473451882000005</v>
      </c>
      <c r="P381" s="15">
        <f t="shared" si="64"/>
        <v>0.23985845752194002</v>
      </c>
      <c r="Q381" s="15">
        <f t="shared" si="65"/>
        <v>0.26384430327413405</v>
      </c>
      <c r="R381" s="15">
        <f t="shared" si="66"/>
        <v>0</v>
      </c>
    </row>
    <row r="382" spans="2:18">
      <c r="B382" s="36"/>
      <c r="C382" s="37"/>
      <c r="D382" s="40">
        <v>17850</v>
      </c>
      <c r="E382" s="55"/>
      <c r="F382" s="25">
        <f t="shared" si="56"/>
        <v>2132.3623019790002</v>
      </c>
      <c r="G382" s="25">
        <f t="shared" si="57"/>
        <v>3212.3421539580008</v>
      </c>
      <c r="H382" s="25">
        <f t="shared" si="58"/>
        <v>3833.0111609370006</v>
      </c>
      <c r="I382" s="25">
        <f t="shared" si="59"/>
        <v>4281.4734667666289</v>
      </c>
      <c r="J382" s="25">
        <f t="shared" si="60"/>
        <v>4709.6208134432927</v>
      </c>
      <c r="K382" s="26"/>
      <c r="L382" s="15"/>
      <c r="M382" s="15">
        <f t="shared" si="61"/>
        <v>0.11946007294000001</v>
      </c>
      <c r="N382" s="15">
        <f t="shared" si="62"/>
        <v>0.17996314588000004</v>
      </c>
      <c r="O382" s="15">
        <f t="shared" si="63"/>
        <v>0.21473451882000003</v>
      </c>
      <c r="P382" s="15">
        <f t="shared" si="64"/>
        <v>0.23985845752193999</v>
      </c>
      <c r="Q382" s="15">
        <f t="shared" si="65"/>
        <v>0.26384430327413405</v>
      </c>
      <c r="R382" s="15">
        <f t="shared" si="66"/>
        <v>0</v>
      </c>
    </row>
    <row r="383" spans="2:18">
      <c r="B383" s="36"/>
      <c r="C383" s="37"/>
      <c r="D383" s="40">
        <v>17900</v>
      </c>
      <c r="E383" s="55"/>
      <c r="F383" s="25">
        <f t="shared" si="56"/>
        <v>2138.3353056260003</v>
      </c>
      <c r="G383" s="25">
        <f t="shared" si="57"/>
        <v>3221.3403112520009</v>
      </c>
      <c r="H383" s="25">
        <f t="shared" si="58"/>
        <v>3843.7478868780008</v>
      </c>
      <c r="I383" s="25">
        <f t="shared" si="59"/>
        <v>4293.4663896427264</v>
      </c>
      <c r="J383" s="25">
        <f t="shared" si="60"/>
        <v>4722.813028607</v>
      </c>
      <c r="K383" s="26"/>
      <c r="L383" s="15"/>
      <c r="M383" s="15">
        <f t="shared" si="61"/>
        <v>0.11946007294000001</v>
      </c>
      <c r="N383" s="15">
        <f t="shared" si="62"/>
        <v>0.17996314588000006</v>
      </c>
      <c r="O383" s="15">
        <f t="shared" si="63"/>
        <v>0.21473451882000005</v>
      </c>
      <c r="P383" s="15">
        <f t="shared" si="64"/>
        <v>0.23985845752194002</v>
      </c>
      <c r="Q383" s="15">
        <f t="shared" si="65"/>
        <v>0.26384430327413405</v>
      </c>
      <c r="R383" s="15">
        <f t="shared" si="66"/>
        <v>0</v>
      </c>
    </row>
    <row r="384" spans="2:18">
      <c r="B384" s="36"/>
      <c r="C384" s="37"/>
      <c r="D384" s="40">
        <v>17950</v>
      </c>
      <c r="E384" s="55"/>
      <c r="F384" s="25">
        <f t="shared" si="56"/>
        <v>2144.3083092730003</v>
      </c>
      <c r="G384" s="25">
        <f t="shared" si="57"/>
        <v>3230.3384685460005</v>
      </c>
      <c r="H384" s="25">
        <f t="shared" si="58"/>
        <v>3854.4846128190006</v>
      </c>
      <c r="I384" s="25">
        <f t="shared" si="59"/>
        <v>4305.459312518823</v>
      </c>
      <c r="J384" s="25">
        <f t="shared" si="60"/>
        <v>4736.0052437707063</v>
      </c>
      <c r="K384" s="26"/>
      <c r="L384" s="15"/>
      <c r="M384" s="15">
        <f t="shared" si="61"/>
        <v>0.11946007294000002</v>
      </c>
      <c r="N384" s="15">
        <f t="shared" si="62"/>
        <v>0.17996314588000004</v>
      </c>
      <c r="O384" s="15">
        <f t="shared" si="63"/>
        <v>0.21473451882000003</v>
      </c>
      <c r="P384" s="15">
        <f t="shared" si="64"/>
        <v>0.23985845752193999</v>
      </c>
      <c r="Q384" s="15">
        <f t="shared" si="65"/>
        <v>0.26384430327413405</v>
      </c>
      <c r="R384" s="15">
        <f t="shared" si="66"/>
        <v>0</v>
      </c>
    </row>
    <row r="385" spans="2:18">
      <c r="B385" s="36"/>
      <c r="C385" s="37"/>
      <c r="D385" s="40">
        <v>18000</v>
      </c>
      <c r="E385" s="55"/>
      <c r="F385" s="25">
        <f t="shared" si="56"/>
        <v>2150.2813129200003</v>
      </c>
      <c r="G385" s="25">
        <f t="shared" si="57"/>
        <v>3239.3366258400006</v>
      </c>
      <c r="H385" s="25">
        <f t="shared" si="58"/>
        <v>3865.2213387600004</v>
      </c>
      <c r="I385" s="25">
        <f t="shared" si="59"/>
        <v>4317.4522353949205</v>
      </c>
      <c r="J385" s="25">
        <f t="shared" si="60"/>
        <v>4749.1974589344136</v>
      </c>
      <c r="K385" s="26"/>
      <c r="L385" s="15"/>
      <c r="M385" s="15">
        <f t="shared" si="61"/>
        <v>0.11946007294000002</v>
      </c>
      <c r="N385" s="15">
        <f t="shared" si="62"/>
        <v>0.17996314588000004</v>
      </c>
      <c r="O385" s="15">
        <f t="shared" si="63"/>
        <v>0.21473451882000003</v>
      </c>
      <c r="P385" s="15">
        <f t="shared" si="64"/>
        <v>0.23985845752194002</v>
      </c>
      <c r="Q385" s="15">
        <f t="shared" si="65"/>
        <v>0.26384430327413411</v>
      </c>
      <c r="R385" s="15">
        <f t="shared" si="66"/>
        <v>0</v>
      </c>
    </row>
    <row r="386" spans="2:18">
      <c r="B386" s="36"/>
      <c r="C386" s="37"/>
      <c r="D386" s="40">
        <v>18050</v>
      </c>
      <c r="E386" s="55"/>
      <c r="F386" s="25">
        <f t="shared" si="56"/>
        <v>2156.2543165669999</v>
      </c>
      <c r="G386" s="25">
        <f t="shared" si="57"/>
        <v>3248.3347831340006</v>
      </c>
      <c r="H386" s="25">
        <f t="shared" si="58"/>
        <v>3875.9580647010007</v>
      </c>
      <c r="I386" s="25">
        <f t="shared" si="59"/>
        <v>4329.4451582710171</v>
      </c>
      <c r="J386" s="25">
        <f t="shared" si="60"/>
        <v>4762.3896740981199</v>
      </c>
      <c r="K386" s="26"/>
      <c r="L386" s="15"/>
      <c r="M386" s="15">
        <f t="shared" si="61"/>
        <v>0.11946007293999999</v>
      </c>
      <c r="N386" s="15">
        <f t="shared" si="62"/>
        <v>0.17996314588000004</v>
      </c>
      <c r="O386" s="15">
        <f t="shared" si="63"/>
        <v>0.21473451882000003</v>
      </c>
      <c r="P386" s="15">
        <f t="shared" si="64"/>
        <v>0.23985845752194002</v>
      </c>
      <c r="Q386" s="15">
        <f t="shared" si="65"/>
        <v>0.26384430327413405</v>
      </c>
      <c r="R386" s="15">
        <f t="shared" si="66"/>
        <v>0</v>
      </c>
    </row>
    <row r="387" spans="2:18">
      <c r="B387" s="36"/>
      <c r="C387" s="37"/>
      <c r="D387" s="40">
        <v>18100</v>
      </c>
      <c r="E387" s="55"/>
      <c r="F387" s="25">
        <f t="shared" si="56"/>
        <v>2162.227320214</v>
      </c>
      <c r="G387" s="25">
        <f t="shared" si="57"/>
        <v>3257.3329404280007</v>
      </c>
      <c r="H387" s="25">
        <f t="shared" si="58"/>
        <v>3886.694790642001</v>
      </c>
      <c r="I387" s="25">
        <f t="shared" si="59"/>
        <v>4341.4380811471146</v>
      </c>
      <c r="J387" s="25">
        <f t="shared" si="60"/>
        <v>4775.5818892618263</v>
      </c>
      <c r="K387" s="26"/>
      <c r="L387" s="15"/>
      <c r="M387" s="15">
        <f t="shared" si="61"/>
        <v>0.11946007293999999</v>
      </c>
      <c r="N387" s="15">
        <f t="shared" si="62"/>
        <v>0.17996314588000004</v>
      </c>
      <c r="O387" s="15">
        <f t="shared" si="63"/>
        <v>0.21473451882000005</v>
      </c>
      <c r="P387" s="15">
        <f t="shared" si="64"/>
        <v>0.23985845752194004</v>
      </c>
      <c r="Q387" s="15">
        <f t="shared" si="65"/>
        <v>0.26384430327413405</v>
      </c>
      <c r="R387" s="15">
        <f t="shared" si="66"/>
        <v>0</v>
      </c>
    </row>
    <row r="388" spans="2:18">
      <c r="B388" s="36"/>
      <c r="C388" s="37"/>
      <c r="D388" s="40">
        <v>18150</v>
      </c>
      <c r="E388" s="55"/>
      <c r="F388" s="25">
        <f t="shared" si="56"/>
        <v>2168.200323861</v>
      </c>
      <c r="G388" s="25">
        <f t="shared" si="57"/>
        <v>3266.3310977220008</v>
      </c>
      <c r="H388" s="25">
        <f t="shared" si="58"/>
        <v>3897.4315165830008</v>
      </c>
      <c r="I388" s="25">
        <f t="shared" si="59"/>
        <v>4353.4310040232112</v>
      </c>
      <c r="J388" s="25">
        <f t="shared" si="60"/>
        <v>4788.7741044255336</v>
      </c>
      <c r="K388" s="26"/>
      <c r="L388" s="15"/>
      <c r="M388" s="15">
        <f t="shared" si="61"/>
        <v>0.11946007293999999</v>
      </c>
      <c r="N388" s="15">
        <f t="shared" si="62"/>
        <v>0.17996314588000004</v>
      </c>
      <c r="O388" s="15">
        <f t="shared" si="63"/>
        <v>0.21473451882000005</v>
      </c>
      <c r="P388" s="15">
        <f t="shared" si="64"/>
        <v>0.23985845752194002</v>
      </c>
      <c r="Q388" s="15">
        <f t="shared" si="65"/>
        <v>0.26384430327413411</v>
      </c>
      <c r="R388" s="15">
        <f t="shared" si="66"/>
        <v>0</v>
      </c>
    </row>
    <row r="389" spans="2:18">
      <c r="B389" s="36"/>
      <c r="C389" s="37"/>
      <c r="D389" s="40">
        <v>18200</v>
      </c>
      <c r="E389" s="55"/>
      <c r="F389" s="25">
        <f t="shared" si="56"/>
        <v>2174.1733275080001</v>
      </c>
      <c r="G389" s="25">
        <f t="shared" si="57"/>
        <v>3275.3292550160008</v>
      </c>
      <c r="H389" s="25">
        <f t="shared" si="58"/>
        <v>3908.1682425240006</v>
      </c>
      <c r="I389" s="25">
        <f t="shared" si="59"/>
        <v>4365.4239268993078</v>
      </c>
      <c r="J389" s="25">
        <f t="shared" si="60"/>
        <v>4801.9663195892399</v>
      </c>
      <c r="K389" s="26"/>
      <c r="L389" s="15"/>
      <c r="M389" s="15">
        <f t="shared" si="61"/>
        <v>0.11946007294000001</v>
      </c>
      <c r="N389" s="15">
        <f t="shared" si="62"/>
        <v>0.17996314588000004</v>
      </c>
      <c r="O389" s="15">
        <f t="shared" si="63"/>
        <v>0.21473451882000003</v>
      </c>
      <c r="P389" s="15">
        <f t="shared" si="64"/>
        <v>0.23985845752193999</v>
      </c>
      <c r="Q389" s="15">
        <f t="shared" si="65"/>
        <v>0.26384430327413405</v>
      </c>
      <c r="R389" s="15">
        <f t="shared" si="66"/>
        <v>0</v>
      </c>
    </row>
    <row r="390" spans="2:18">
      <c r="B390" s="36"/>
      <c r="C390" s="37"/>
      <c r="D390" s="40">
        <v>18250</v>
      </c>
      <c r="E390" s="55"/>
      <c r="F390" s="25">
        <f t="shared" si="56"/>
        <v>2180.1463311550001</v>
      </c>
      <c r="G390" s="25">
        <f t="shared" si="57"/>
        <v>3284.3274123100009</v>
      </c>
      <c r="H390" s="25">
        <f t="shared" si="58"/>
        <v>3918.9049684650008</v>
      </c>
      <c r="I390" s="25">
        <f t="shared" si="59"/>
        <v>4377.4168497754054</v>
      </c>
      <c r="J390" s="25">
        <f t="shared" si="60"/>
        <v>4815.1585347529472</v>
      </c>
      <c r="K390" s="26"/>
      <c r="L390" s="15"/>
      <c r="M390" s="15">
        <f t="shared" si="61"/>
        <v>0.11946007294000001</v>
      </c>
      <c r="N390" s="15">
        <f t="shared" si="62"/>
        <v>0.17996314588000004</v>
      </c>
      <c r="O390" s="15">
        <f t="shared" si="63"/>
        <v>0.21473451882000005</v>
      </c>
      <c r="P390" s="15">
        <f t="shared" si="64"/>
        <v>0.23985845752194002</v>
      </c>
      <c r="Q390" s="15">
        <f t="shared" si="65"/>
        <v>0.26384430327413411</v>
      </c>
      <c r="R390" s="15">
        <f t="shared" si="66"/>
        <v>0</v>
      </c>
    </row>
    <row r="391" spans="2:18">
      <c r="B391" s="36"/>
      <c r="C391" s="37"/>
      <c r="D391" s="40">
        <v>18300</v>
      </c>
      <c r="E391" s="55"/>
      <c r="F391" s="25">
        <f t="shared" si="56"/>
        <v>2186.1193348020001</v>
      </c>
      <c r="G391" s="25">
        <f t="shared" si="57"/>
        <v>3293.3255696040005</v>
      </c>
      <c r="H391" s="25">
        <f t="shared" si="58"/>
        <v>3929.6416944060006</v>
      </c>
      <c r="I391" s="25">
        <f t="shared" si="59"/>
        <v>4389.409772651502</v>
      </c>
      <c r="J391" s="25">
        <f t="shared" si="60"/>
        <v>4828.3507499166535</v>
      </c>
      <c r="K391" s="26"/>
      <c r="L391" s="15"/>
      <c r="M391" s="15">
        <f t="shared" si="61"/>
        <v>0.11946007294000001</v>
      </c>
      <c r="N391" s="15">
        <f t="shared" si="62"/>
        <v>0.17996314588000004</v>
      </c>
      <c r="O391" s="15">
        <f t="shared" si="63"/>
        <v>0.21473451882000003</v>
      </c>
      <c r="P391" s="15">
        <f t="shared" si="64"/>
        <v>0.23985845752193999</v>
      </c>
      <c r="Q391" s="15">
        <f t="shared" si="65"/>
        <v>0.26384430327413405</v>
      </c>
      <c r="R391" s="15">
        <f t="shared" si="66"/>
        <v>0</v>
      </c>
    </row>
    <row r="392" spans="2:18">
      <c r="B392" s="36"/>
      <c r="C392" s="37"/>
      <c r="D392" s="40">
        <v>18350</v>
      </c>
      <c r="E392" s="55"/>
      <c r="F392" s="25">
        <f t="shared" si="56"/>
        <v>2192.0923384490002</v>
      </c>
      <c r="G392" s="25">
        <f t="shared" si="57"/>
        <v>3302.3237268980006</v>
      </c>
      <c r="H392" s="25">
        <f t="shared" si="58"/>
        <v>3940.3784203470004</v>
      </c>
      <c r="I392" s="25">
        <f t="shared" si="59"/>
        <v>4401.4026955275995</v>
      </c>
      <c r="J392" s="25">
        <f t="shared" si="60"/>
        <v>4841.5429650803599</v>
      </c>
      <c r="K392" s="26"/>
      <c r="L392" s="15"/>
      <c r="M392" s="15">
        <f t="shared" si="61"/>
        <v>0.11946007294000001</v>
      </c>
      <c r="N392" s="15">
        <f t="shared" si="62"/>
        <v>0.17996314588000004</v>
      </c>
      <c r="O392" s="15">
        <f t="shared" si="63"/>
        <v>0.21473451882000003</v>
      </c>
      <c r="P392" s="15">
        <f t="shared" si="64"/>
        <v>0.23985845752194002</v>
      </c>
      <c r="Q392" s="15">
        <f t="shared" si="65"/>
        <v>0.26384430327413405</v>
      </c>
      <c r="R392" s="15">
        <f t="shared" si="66"/>
        <v>0</v>
      </c>
    </row>
    <row r="393" spans="2:18">
      <c r="B393" s="36"/>
      <c r="C393" s="37"/>
      <c r="D393" s="40">
        <v>18400</v>
      </c>
      <c r="E393" s="55"/>
      <c r="F393" s="25">
        <f t="shared" si="56"/>
        <v>2198.0653420960002</v>
      </c>
      <c r="G393" s="25">
        <f t="shared" si="57"/>
        <v>3311.3218841920007</v>
      </c>
      <c r="H393" s="25">
        <f t="shared" si="58"/>
        <v>3951.1151462880007</v>
      </c>
      <c r="I393" s="25">
        <f t="shared" si="59"/>
        <v>4413.3956184036961</v>
      </c>
      <c r="J393" s="25">
        <f t="shared" si="60"/>
        <v>4854.7351802440671</v>
      </c>
      <c r="K393" s="26"/>
      <c r="L393" s="15"/>
      <c r="M393" s="15">
        <f t="shared" si="61"/>
        <v>0.11946007294000001</v>
      </c>
      <c r="N393" s="15">
        <f t="shared" si="62"/>
        <v>0.17996314588000004</v>
      </c>
      <c r="O393" s="15">
        <f t="shared" si="63"/>
        <v>0.21473451882000003</v>
      </c>
      <c r="P393" s="15">
        <f t="shared" si="64"/>
        <v>0.23985845752194002</v>
      </c>
      <c r="Q393" s="15">
        <f t="shared" si="65"/>
        <v>0.26384430327413411</v>
      </c>
      <c r="R393" s="15">
        <f t="shared" si="66"/>
        <v>0</v>
      </c>
    </row>
    <row r="394" spans="2:18">
      <c r="B394" s="36"/>
      <c r="C394" s="37"/>
      <c r="D394" s="40">
        <v>18450</v>
      </c>
      <c r="E394" s="55"/>
      <c r="F394" s="25">
        <f t="shared" si="56"/>
        <v>2204.0383457430003</v>
      </c>
      <c r="G394" s="25">
        <f t="shared" si="57"/>
        <v>3320.3200414860007</v>
      </c>
      <c r="H394" s="25">
        <f t="shared" si="58"/>
        <v>3961.8518722290009</v>
      </c>
      <c r="I394" s="25">
        <f t="shared" si="59"/>
        <v>4425.3885412797936</v>
      </c>
      <c r="J394" s="25">
        <f t="shared" si="60"/>
        <v>4867.9273954077735</v>
      </c>
      <c r="K394" s="26"/>
      <c r="L394" s="15"/>
      <c r="M394" s="15">
        <f t="shared" si="61"/>
        <v>0.11946007294000001</v>
      </c>
      <c r="N394" s="15">
        <f t="shared" si="62"/>
        <v>0.17996314588000004</v>
      </c>
      <c r="O394" s="15">
        <f t="shared" si="63"/>
        <v>0.21473451882000005</v>
      </c>
      <c r="P394" s="15">
        <f t="shared" si="64"/>
        <v>0.23985845752194004</v>
      </c>
      <c r="Q394" s="15">
        <f t="shared" si="65"/>
        <v>0.26384430327413405</v>
      </c>
      <c r="R394" s="15">
        <f t="shared" si="66"/>
        <v>0</v>
      </c>
    </row>
    <row r="395" spans="2:18">
      <c r="B395" s="36"/>
      <c r="C395" s="37"/>
      <c r="D395" s="40">
        <v>18500</v>
      </c>
      <c r="E395" s="55"/>
      <c r="F395" s="25">
        <f t="shared" si="56"/>
        <v>2210.0113493900003</v>
      </c>
      <c r="G395" s="25">
        <f t="shared" si="57"/>
        <v>3329.3181987800008</v>
      </c>
      <c r="H395" s="25">
        <f t="shared" si="58"/>
        <v>3972.5885981700008</v>
      </c>
      <c r="I395" s="25">
        <f t="shared" si="59"/>
        <v>4437.3814641558902</v>
      </c>
      <c r="J395" s="25">
        <f t="shared" si="60"/>
        <v>4881.1196105714807</v>
      </c>
      <c r="K395" s="26"/>
      <c r="L395" s="15"/>
      <c r="M395" s="15">
        <f t="shared" si="61"/>
        <v>0.11946007294000002</v>
      </c>
      <c r="N395" s="15">
        <f t="shared" si="62"/>
        <v>0.17996314588000004</v>
      </c>
      <c r="O395" s="15">
        <f t="shared" si="63"/>
        <v>0.21473451882000005</v>
      </c>
      <c r="P395" s="15">
        <f t="shared" si="64"/>
        <v>0.23985845752194002</v>
      </c>
      <c r="Q395" s="15">
        <f t="shared" si="65"/>
        <v>0.26384430327413411</v>
      </c>
      <c r="R395" s="15">
        <f t="shared" si="66"/>
        <v>0</v>
      </c>
    </row>
    <row r="396" spans="2:18">
      <c r="B396" s="36"/>
      <c r="C396" s="37"/>
      <c r="D396" s="40">
        <v>18550</v>
      </c>
      <c r="E396" s="55"/>
      <c r="F396" s="25">
        <f t="shared" si="56"/>
        <v>2215.9843530369999</v>
      </c>
      <c r="G396" s="25">
        <f t="shared" si="57"/>
        <v>3338.3163560740009</v>
      </c>
      <c r="H396" s="25">
        <f t="shared" si="58"/>
        <v>3983.3253241110006</v>
      </c>
      <c r="I396" s="25">
        <f t="shared" si="59"/>
        <v>4449.3743870319877</v>
      </c>
      <c r="J396" s="25">
        <f t="shared" si="60"/>
        <v>4894.3118257351871</v>
      </c>
      <c r="K396" s="26"/>
      <c r="L396" s="15"/>
      <c r="M396" s="15">
        <f t="shared" si="61"/>
        <v>0.11946007293999999</v>
      </c>
      <c r="N396" s="15">
        <f t="shared" si="62"/>
        <v>0.17996314588000004</v>
      </c>
      <c r="O396" s="15">
        <f t="shared" si="63"/>
        <v>0.21473451882000003</v>
      </c>
      <c r="P396" s="15">
        <f t="shared" si="64"/>
        <v>0.23985845752194004</v>
      </c>
      <c r="Q396" s="15">
        <f t="shared" si="65"/>
        <v>0.26384430327413405</v>
      </c>
      <c r="R396" s="15">
        <f t="shared" si="66"/>
        <v>0</v>
      </c>
    </row>
    <row r="397" spans="2:18">
      <c r="B397" s="36"/>
      <c r="C397" s="37"/>
      <c r="D397" s="40">
        <v>18600</v>
      </c>
      <c r="E397" s="55"/>
      <c r="F397" s="25">
        <f t="shared" si="56"/>
        <v>2221.9573566839999</v>
      </c>
      <c r="G397" s="25">
        <f t="shared" si="57"/>
        <v>3347.3145133680009</v>
      </c>
      <c r="H397" s="25">
        <f t="shared" si="58"/>
        <v>3994.0620500520008</v>
      </c>
      <c r="I397" s="25">
        <f t="shared" si="59"/>
        <v>4461.3673099080843</v>
      </c>
      <c r="J397" s="25">
        <f t="shared" si="60"/>
        <v>4907.5040408988934</v>
      </c>
      <c r="K397" s="26"/>
      <c r="L397" s="15"/>
      <c r="M397" s="15">
        <f t="shared" si="61"/>
        <v>0.11946007293999999</v>
      </c>
      <c r="N397" s="15">
        <f t="shared" si="62"/>
        <v>0.17996314588000004</v>
      </c>
      <c r="O397" s="15">
        <f t="shared" si="63"/>
        <v>0.21473451882000005</v>
      </c>
      <c r="P397" s="15">
        <f t="shared" si="64"/>
        <v>0.23985845752194002</v>
      </c>
      <c r="Q397" s="15">
        <f t="shared" si="65"/>
        <v>0.26384430327413405</v>
      </c>
      <c r="R397" s="15">
        <f t="shared" si="66"/>
        <v>0</v>
      </c>
    </row>
    <row r="398" spans="2:18">
      <c r="B398" s="36"/>
      <c r="C398" s="37"/>
      <c r="D398" s="40">
        <v>18650</v>
      </c>
      <c r="E398" s="55"/>
      <c r="F398" s="25">
        <f t="shared" si="56"/>
        <v>2227.930360331</v>
      </c>
      <c r="G398" s="25">
        <f t="shared" si="57"/>
        <v>3356.3126706620005</v>
      </c>
      <c r="H398" s="25">
        <f t="shared" si="58"/>
        <v>4004.7987759930006</v>
      </c>
      <c r="I398" s="25">
        <f t="shared" si="59"/>
        <v>4473.3602327841818</v>
      </c>
      <c r="J398" s="25">
        <f t="shared" si="60"/>
        <v>4920.6962560626007</v>
      </c>
      <c r="K398" s="26"/>
      <c r="L398" s="15"/>
      <c r="M398" s="15">
        <f t="shared" si="61"/>
        <v>0.11946007293999999</v>
      </c>
      <c r="N398" s="15">
        <f t="shared" si="62"/>
        <v>0.17996314588000004</v>
      </c>
      <c r="O398" s="15">
        <f t="shared" si="63"/>
        <v>0.21473451882000003</v>
      </c>
      <c r="P398" s="15">
        <f t="shared" si="64"/>
        <v>0.23985845752194004</v>
      </c>
      <c r="Q398" s="15">
        <f t="shared" si="65"/>
        <v>0.26384430327413411</v>
      </c>
      <c r="R398" s="15">
        <f t="shared" si="66"/>
        <v>0</v>
      </c>
    </row>
    <row r="399" spans="2:18">
      <c r="B399" s="36"/>
      <c r="C399" s="37"/>
      <c r="D399" s="40">
        <v>18700</v>
      </c>
      <c r="E399" s="55"/>
      <c r="F399" s="25">
        <f t="shared" si="56"/>
        <v>2233.903363978</v>
      </c>
      <c r="G399" s="25">
        <f t="shared" si="57"/>
        <v>3365.3108279560006</v>
      </c>
      <c r="H399" s="25">
        <f t="shared" si="58"/>
        <v>4015.5355019340004</v>
      </c>
      <c r="I399" s="25">
        <f t="shared" si="59"/>
        <v>4485.3531556602784</v>
      </c>
      <c r="J399" s="25">
        <f t="shared" si="60"/>
        <v>4933.888471226307</v>
      </c>
      <c r="K399" s="26"/>
      <c r="L399" s="15"/>
      <c r="M399" s="15">
        <f t="shared" si="61"/>
        <v>0.11946007293999999</v>
      </c>
      <c r="N399" s="15">
        <f t="shared" si="62"/>
        <v>0.17996314588000004</v>
      </c>
      <c r="O399" s="15">
        <f t="shared" si="63"/>
        <v>0.21473451882000003</v>
      </c>
      <c r="P399" s="15">
        <f t="shared" si="64"/>
        <v>0.23985845752194002</v>
      </c>
      <c r="Q399" s="15">
        <f t="shared" si="65"/>
        <v>0.26384430327413405</v>
      </c>
      <c r="R399" s="15">
        <f t="shared" si="66"/>
        <v>0</v>
      </c>
    </row>
    <row r="400" spans="2:18">
      <c r="B400" s="36"/>
      <c r="C400" s="37"/>
      <c r="D400" s="40">
        <v>18750</v>
      </c>
      <c r="E400" s="55"/>
      <c r="F400" s="25">
        <f t="shared" si="56"/>
        <v>2239.8763676250001</v>
      </c>
      <c r="G400" s="25">
        <f t="shared" si="57"/>
        <v>3374.3089852500007</v>
      </c>
      <c r="H400" s="25">
        <f t="shared" si="58"/>
        <v>4026.2722278750007</v>
      </c>
      <c r="I400" s="25">
        <f t="shared" si="59"/>
        <v>4497.346078536375</v>
      </c>
      <c r="J400" s="25">
        <f t="shared" si="60"/>
        <v>4947.0806863900143</v>
      </c>
      <c r="K400" s="26"/>
      <c r="L400" s="15"/>
      <c r="M400" s="15">
        <f t="shared" si="61"/>
        <v>0.11946007294000001</v>
      </c>
      <c r="N400" s="15">
        <f t="shared" si="62"/>
        <v>0.17996314588000004</v>
      </c>
      <c r="O400" s="15">
        <f t="shared" si="63"/>
        <v>0.21473451882000003</v>
      </c>
      <c r="P400" s="15">
        <f t="shared" si="64"/>
        <v>0.23985845752193999</v>
      </c>
      <c r="Q400" s="15">
        <f t="shared" si="65"/>
        <v>0.26384430327413411</v>
      </c>
      <c r="R400" s="15">
        <f t="shared" si="66"/>
        <v>0</v>
      </c>
    </row>
    <row r="401" spans="2:18">
      <c r="B401" s="36"/>
      <c r="C401" s="37"/>
      <c r="D401" s="40">
        <v>18800</v>
      </c>
      <c r="E401" s="55"/>
      <c r="F401" s="25">
        <f t="shared" si="56"/>
        <v>2245.8493712720001</v>
      </c>
      <c r="G401" s="25">
        <f t="shared" si="57"/>
        <v>3383.3071425440007</v>
      </c>
      <c r="H401" s="25">
        <f t="shared" si="58"/>
        <v>4037.0089538160009</v>
      </c>
      <c r="I401" s="25">
        <f t="shared" si="59"/>
        <v>4509.3390014124725</v>
      </c>
      <c r="J401" s="25">
        <f t="shared" si="60"/>
        <v>4960.2729015537207</v>
      </c>
      <c r="K401" s="26"/>
      <c r="L401" s="15"/>
      <c r="M401" s="15">
        <f t="shared" si="61"/>
        <v>0.11946007294000001</v>
      </c>
      <c r="N401" s="15">
        <f t="shared" si="62"/>
        <v>0.17996314588000004</v>
      </c>
      <c r="O401" s="15">
        <f t="shared" si="63"/>
        <v>0.21473451882000005</v>
      </c>
      <c r="P401" s="15">
        <f t="shared" si="64"/>
        <v>0.23985845752194002</v>
      </c>
      <c r="Q401" s="15">
        <f t="shared" si="65"/>
        <v>0.26384430327413405</v>
      </c>
      <c r="R401" s="15">
        <f t="shared" si="66"/>
        <v>0</v>
      </c>
    </row>
    <row r="402" spans="2:18">
      <c r="B402" s="36"/>
      <c r="C402" s="37"/>
      <c r="D402" s="40">
        <v>18850</v>
      </c>
      <c r="E402" s="55"/>
      <c r="F402" s="25">
        <f t="shared" si="56"/>
        <v>2251.8223749190001</v>
      </c>
      <c r="G402" s="25">
        <f t="shared" si="57"/>
        <v>3392.3052998380008</v>
      </c>
      <c r="H402" s="25">
        <f t="shared" si="58"/>
        <v>4047.7456797570007</v>
      </c>
      <c r="I402" s="25">
        <f t="shared" si="59"/>
        <v>4521.3319242885691</v>
      </c>
      <c r="J402" s="25">
        <f t="shared" si="60"/>
        <v>4973.465116717427</v>
      </c>
      <c r="K402" s="26"/>
      <c r="L402" s="15"/>
      <c r="M402" s="15">
        <f t="shared" si="61"/>
        <v>0.11946007294000001</v>
      </c>
      <c r="N402" s="15">
        <f t="shared" si="62"/>
        <v>0.17996314588000004</v>
      </c>
      <c r="O402" s="15">
        <f t="shared" si="63"/>
        <v>0.21473451882000005</v>
      </c>
      <c r="P402" s="15">
        <f t="shared" si="64"/>
        <v>0.23985845752194002</v>
      </c>
      <c r="Q402" s="15">
        <f t="shared" si="65"/>
        <v>0.26384430327413405</v>
      </c>
      <c r="R402" s="15">
        <f t="shared" si="66"/>
        <v>0</v>
      </c>
    </row>
    <row r="403" spans="2:18">
      <c r="B403" s="36"/>
      <c r="C403" s="37"/>
      <c r="D403" s="40">
        <v>18900</v>
      </c>
      <c r="E403" s="55"/>
      <c r="F403" s="25">
        <f t="shared" si="56"/>
        <v>2257.7953785660002</v>
      </c>
      <c r="G403" s="25">
        <f t="shared" si="57"/>
        <v>3401.3034571320009</v>
      </c>
      <c r="H403" s="25">
        <f t="shared" si="58"/>
        <v>4058.4824056980005</v>
      </c>
      <c r="I403" s="25">
        <f t="shared" si="59"/>
        <v>4533.3248471646666</v>
      </c>
      <c r="J403" s="25">
        <f t="shared" si="60"/>
        <v>4986.6573318811343</v>
      </c>
      <c r="K403" s="26"/>
      <c r="L403" s="15"/>
      <c r="M403" s="15">
        <f t="shared" si="61"/>
        <v>0.11946007294000001</v>
      </c>
      <c r="N403" s="15">
        <f t="shared" si="62"/>
        <v>0.17996314588000004</v>
      </c>
      <c r="O403" s="15">
        <f t="shared" si="63"/>
        <v>0.21473451882000003</v>
      </c>
      <c r="P403" s="15">
        <f t="shared" si="64"/>
        <v>0.23985845752194004</v>
      </c>
      <c r="Q403" s="15">
        <f t="shared" si="65"/>
        <v>0.26384430327413411</v>
      </c>
      <c r="R403" s="15">
        <f t="shared" si="66"/>
        <v>0</v>
      </c>
    </row>
    <row r="404" spans="2:18">
      <c r="B404" s="36"/>
      <c r="C404" s="37"/>
      <c r="D404" s="40">
        <v>18950</v>
      </c>
      <c r="E404" s="55"/>
      <c r="F404" s="25">
        <f t="shared" si="56"/>
        <v>2263.7683822130002</v>
      </c>
      <c r="G404" s="25">
        <f t="shared" si="57"/>
        <v>3410.3016144260009</v>
      </c>
      <c r="H404" s="25">
        <f t="shared" si="58"/>
        <v>4069.2191316390008</v>
      </c>
      <c r="I404" s="25">
        <f t="shared" si="59"/>
        <v>4545.3177700407632</v>
      </c>
      <c r="J404" s="25">
        <f t="shared" si="60"/>
        <v>4999.8495470448406</v>
      </c>
      <c r="K404" s="26"/>
      <c r="L404" s="15"/>
      <c r="M404" s="15">
        <f t="shared" si="61"/>
        <v>0.11946007294000001</v>
      </c>
      <c r="N404" s="15">
        <f t="shared" si="62"/>
        <v>0.17996314588000004</v>
      </c>
      <c r="O404" s="15">
        <f t="shared" si="63"/>
        <v>0.21473451882000005</v>
      </c>
      <c r="P404" s="15">
        <f t="shared" si="64"/>
        <v>0.23985845752194002</v>
      </c>
      <c r="Q404" s="15">
        <f t="shared" si="65"/>
        <v>0.26384430327413405</v>
      </c>
      <c r="R404" s="15">
        <f t="shared" si="66"/>
        <v>0</v>
      </c>
    </row>
    <row r="405" spans="2:18">
      <c r="B405" s="36"/>
      <c r="C405" s="37"/>
      <c r="D405" s="40">
        <v>19000</v>
      </c>
      <c r="E405" s="55"/>
      <c r="F405" s="25">
        <f t="shared" si="56"/>
        <v>2269.7413858600003</v>
      </c>
      <c r="G405" s="25">
        <f t="shared" si="57"/>
        <v>3419.2997717200005</v>
      </c>
      <c r="H405" s="25">
        <f t="shared" si="58"/>
        <v>4079.9558575800006</v>
      </c>
      <c r="I405" s="25">
        <f t="shared" si="59"/>
        <v>4557.3106929168607</v>
      </c>
      <c r="J405" s="25">
        <f t="shared" si="60"/>
        <v>5013.041762208547</v>
      </c>
      <c r="K405" s="26"/>
      <c r="L405" s="15"/>
      <c r="M405" s="15">
        <f t="shared" si="61"/>
        <v>0.11946007294000001</v>
      </c>
      <c r="N405" s="15">
        <f t="shared" si="62"/>
        <v>0.17996314588000004</v>
      </c>
      <c r="O405" s="15">
        <f t="shared" si="63"/>
        <v>0.21473451882000003</v>
      </c>
      <c r="P405" s="15">
        <f t="shared" si="64"/>
        <v>0.23985845752194004</v>
      </c>
      <c r="Q405" s="15">
        <f t="shared" si="65"/>
        <v>0.26384430327413405</v>
      </c>
      <c r="R405" s="15">
        <f t="shared" si="66"/>
        <v>0</v>
      </c>
    </row>
    <row r="406" spans="2:18">
      <c r="B406" s="36"/>
      <c r="C406" s="37"/>
      <c r="D406" s="40">
        <v>19050</v>
      </c>
      <c r="E406" s="55"/>
      <c r="F406" s="25">
        <f t="shared" si="56"/>
        <v>2275.7143895070003</v>
      </c>
      <c r="G406" s="25">
        <f t="shared" si="57"/>
        <v>3428.2979290140006</v>
      </c>
      <c r="H406" s="25">
        <f t="shared" si="58"/>
        <v>4090.6925835210009</v>
      </c>
      <c r="I406" s="25">
        <f t="shared" si="59"/>
        <v>4569.3036157929573</v>
      </c>
      <c r="J406" s="25">
        <f t="shared" si="60"/>
        <v>5026.2339773722542</v>
      </c>
      <c r="K406" s="26"/>
      <c r="L406" s="15"/>
      <c r="M406" s="15">
        <f t="shared" si="61"/>
        <v>0.11946007294000002</v>
      </c>
      <c r="N406" s="15">
        <f t="shared" si="62"/>
        <v>0.17996314588000004</v>
      </c>
      <c r="O406" s="15">
        <f t="shared" si="63"/>
        <v>0.21473451882000005</v>
      </c>
      <c r="P406" s="15">
        <f t="shared" si="64"/>
        <v>0.23985845752194002</v>
      </c>
      <c r="Q406" s="15">
        <f t="shared" si="65"/>
        <v>0.26384430327413411</v>
      </c>
      <c r="R406" s="15">
        <f t="shared" si="66"/>
        <v>0</v>
      </c>
    </row>
    <row r="407" spans="2:18">
      <c r="B407" s="36"/>
      <c r="C407" s="37"/>
      <c r="D407" s="40">
        <v>19100</v>
      </c>
      <c r="E407" s="55"/>
      <c r="F407" s="25">
        <f t="shared" si="56"/>
        <v>2281.6873931540003</v>
      </c>
      <c r="G407" s="25">
        <f t="shared" si="57"/>
        <v>3437.2960863080007</v>
      </c>
      <c r="H407" s="25">
        <f t="shared" si="58"/>
        <v>4101.4293094620007</v>
      </c>
      <c r="I407" s="25">
        <f t="shared" si="59"/>
        <v>4581.2965386690539</v>
      </c>
      <c r="J407" s="25">
        <f t="shared" si="60"/>
        <v>5039.4261925359606</v>
      </c>
      <c r="K407" s="26"/>
      <c r="L407" s="15"/>
      <c r="M407" s="15">
        <f t="shared" si="61"/>
        <v>0.11946007294000002</v>
      </c>
      <c r="N407" s="15">
        <f t="shared" si="62"/>
        <v>0.17996314588000004</v>
      </c>
      <c r="O407" s="15">
        <f t="shared" si="63"/>
        <v>0.21473451882000003</v>
      </c>
      <c r="P407" s="15">
        <f t="shared" si="64"/>
        <v>0.23985845752193999</v>
      </c>
      <c r="Q407" s="15">
        <f t="shared" si="65"/>
        <v>0.26384430327413405</v>
      </c>
      <c r="R407" s="15">
        <f t="shared" si="66"/>
        <v>0</v>
      </c>
    </row>
    <row r="408" spans="2:18">
      <c r="B408" s="36"/>
      <c r="C408" s="37"/>
      <c r="D408" s="40">
        <v>19150</v>
      </c>
      <c r="E408" s="55"/>
      <c r="F408" s="25">
        <f t="shared" si="56"/>
        <v>2287.6603968009999</v>
      </c>
      <c r="G408" s="25">
        <f t="shared" si="57"/>
        <v>3446.2942436020007</v>
      </c>
      <c r="H408" s="25">
        <f t="shared" si="58"/>
        <v>4112.1660354030009</v>
      </c>
      <c r="I408" s="25">
        <f t="shared" si="59"/>
        <v>4593.2894615451514</v>
      </c>
      <c r="J408" s="25">
        <f t="shared" si="60"/>
        <v>5052.6184076996669</v>
      </c>
      <c r="K408" s="26"/>
      <c r="L408" s="15"/>
      <c r="M408" s="15">
        <f t="shared" si="61"/>
        <v>0.11946007293999999</v>
      </c>
      <c r="N408" s="15">
        <f t="shared" si="62"/>
        <v>0.17996314588000004</v>
      </c>
      <c r="O408" s="15">
        <f t="shared" si="63"/>
        <v>0.21473451882000005</v>
      </c>
      <c r="P408" s="15">
        <f t="shared" si="64"/>
        <v>0.23985845752194002</v>
      </c>
      <c r="Q408" s="15">
        <f t="shared" si="65"/>
        <v>0.26384430327413405</v>
      </c>
      <c r="R408" s="15">
        <f t="shared" si="66"/>
        <v>0</v>
      </c>
    </row>
    <row r="409" spans="2:18">
      <c r="B409" s="36"/>
      <c r="C409" s="37"/>
      <c r="D409" s="40">
        <v>19200</v>
      </c>
      <c r="E409" s="55"/>
      <c r="F409" s="25">
        <f t="shared" si="56"/>
        <v>2293.633400448</v>
      </c>
      <c r="G409" s="25">
        <f t="shared" si="57"/>
        <v>3455.2924008960008</v>
      </c>
      <c r="H409" s="25">
        <f t="shared" si="58"/>
        <v>4122.9027613440012</v>
      </c>
      <c r="I409" s="25">
        <f t="shared" si="59"/>
        <v>4605.282384421248</v>
      </c>
      <c r="J409" s="25">
        <f t="shared" si="60"/>
        <v>5065.8106228633742</v>
      </c>
      <c r="K409" s="26"/>
      <c r="L409" s="15"/>
      <c r="M409" s="15">
        <f t="shared" si="61"/>
        <v>0.11946007293999999</v>
      </c>
      <c r="N409" s="15">
        <f t="shared" si="62"/>
        <v>0.17996314588000004</v>
      </c>
      <c r="O409" s="15">
        <f t="shared" si="63"/>
        <v>0.21473451882000005</v>
      </c>
      <c r="P409" s="15">
        <f t="shared" si="64"/>
        <v>0.23985845752193999</v>
      </c>
      <c r="Q409" s="15">
        <f t="shared" si="65"/>
        <v>0.26384430327413405</v>
      </c>
      <c r="R409" s="15">
        <f t="shared" si="66"/>
        <v>0</v>
      </c>
    </row>
    <row r="410" spans="2:18">
      <c r="B410" s="36"/>
      <c r="C410" s="37"/>
      <c r="D410" s="40">
        <v>19250</v>
      </c>
      <c r="E410" s="55"/>
      <c r="F410" s="25">
        <f t="shared" si="56"/>
        <v>2299.606404095</v>
      </c>
      <c r="G410" s="25">
        <f t="shared" si="57"/>
        <v>3464.2905581900009</v>
      </c>
      <c r="H410" s="25">
        <f t="shared" si="58"/>
        <v>4133.6394872850005</v>
      </c>
      <c r="I410" s="25">
        <f t="shared" si="59"/>
        <v>4617.2753072973455</v>
      </c>
      <c r="J410" s="25">
        <f t="shared" si="60"/>
        <v>5079.0028380270805</v>
      </c>
      <c r="K410" s="26"/>
      <c r="L410" s="15"/>
      <c r="M410" s="15">
        <f t="shared" si="61"/>
        <v>0.11946007293999999</v>
      </c>
      <c r="N410" s="15">
        <f t="shared" si="62"/>
        <v>0.17996314588000004</v>
      </c>
      <c r="O410" s="15">
        <f t="shared" si="63"/>
        <v>0.21473451882000003</v>
      </c>
      <c r="P410" s="15">
        <f t="shared" si="64"/>
        <v>0.23985845752194002</v>
      </c>
      <c r="Q410" s="15">
        <f t="shared" si="65"/>
        <v>0.26384430327413405</v>
      </c>
      <c r="R410" s="15">
        <f t="shared" si="66"/>
        <v>0</v>
      </c>
    </row>
    <row r="411" spans="2:18">
      <c r="B411" s="36"/>
      <c r="C411" s="37"/>
      <c r="D411" s="40">
        <v>19300</v>
      </c>
      <c r="E411" s="55"/>
      <c r="F411" s="25">
        <f t="shared" si="56"/>
        <v>2305.5794077420001</v>
      </c>
      <c r="G411" s="25">
        <f t="shared" si="57"/>
        <v>3473.2887154840009</v>
      </c>
      <c r="H411" s="25">
        <f t="shared" si="58"/>
        <v>4144.3762132260008</v>
      </c>
      <c r="I411" s="25">
        <f t="shared" si="59"/>
        <v>4629.2682301734421</v>
      </c>
      <c r="J411" s="25">
        <f t="shared" si="60"/>
        <v>5092.1950531907878</v>
      </c>
      <c r="K411" s="26"/>
      <c r="L411" s="15"/>
      <c r="M411" s="15">
        <f t="shared" si="61"/>
        <v>0.11946007294000001</v>
      </c>
      <c r="N411" s="15">
        <f t="shared" si="62"/>
        <v>0.17996314588000004</v>
      </c>
      <c r="O411" s="15">
        <f t="shared" si="63"/>
        <v>0.21473451882000005</v>
      </c>
      <c r="P411" s="15">
        <f t="shared" si="64"/>
        <v>0.23985845752194002</v>
      </c>
      <c r="Q411" s="15">
        <f t="shared" si="65"/>
        <v>0.26384430327413411</v>
      </c>
      <c r="R411" s="15">
        <f t="shared" si="66"/>
        <v>0</v>
      </c>
    </row>
    <row r="412" spans="2:18">
      <c r="B412" s="36"/>
      <c r="C412" s="37"/>
      <c r="D412" s="40">
        <v>19350</v>
      </c>
      <c r="E412" s="55"/>
      <c r="F412" s="25">
        <f t="shared" si="56"/>
        <v>2311.5524113890001</v>
      </c>
      <c r="G412" s="25">
        <f t="shared" si="57"/>
        <v>3482.2868727780005</v>
      </c>
      <c r="H412" s="25">
        <f t="shared" si="58"/>
        <v>4155.1129391670011</v>
      </c>
      <c r="I412" s="25">
        <f t="shared" si="59"/>
        <v>4641.2611530495396</v>
      </c>
      <c r="J412" s="25">
        <f t="shared" si="60"/>
        <v>5105.3872683544942</v>
      </c>
      <c r="K412" s="26"/>
      <c r="L412" s="15"/>
      <c r="M412" s="15">
        <f t="shared" si="61"/>
        <v>0.11946007294000001</v>
      </c>
      <c r="N412" s="15">
        <f t="shared" si="62"/>
        <v>0.17996314588000004</v>
      </c>
      <c r="O412" s="15">
        <f t="shared" si="63"/>
        <v>0.21473451882000005</v>
      </c>
      <c r="P412" s="15">
        <f t="shared" si="64"/>
        <v>0.23985845752194004</v>
      </c>
      <c r="Q412" s="15">
        <f t="shared" si="65"/>
        <v>0.26384430327413405</v>
      </c>
      <c r="R412" s="15">
        <f t="shared" si="66"/>
        <v>0</v>
      </c>
    </row>
    <row r="413" spans="2:18">
      <c r="B413" s="36"/>
      <c r="C413" s="37"/>
      <c r="D413" s="40">
        <v>19400</v>
      </c>
      <c r="E413" s="55"/>
      <c r="F413" s="25">
        <f t="shared" si="56"/>
        <v>2317.5254150360001</v>
      </c>
      <c r="G413" s="25">
        <f t="shared" si="57"/>
        <v>3491.2850300720006</v>
      </c>
      <c r="H413" s="25">
        <f t="shared" si="58"/>
        <v>4165.8496651080004</v>
      </c>
      <c r="I413" s="25">
        <f t="shared" si="59"/>
        <v>4653.2540759256362</v>
      </c>
      <c r="J413" s="25">
        <f t="shared" si="60"/>
        <v>5118.5794835182005</v>
      </c>
      <c r="K413" s="26"/>
      <c r="L413" s="15"/>
      <c r="M413" s="15">
        <f t="shared" si="61"/>
        <v>0.11946007294000001</v>
      </c>
      <c r="N413" s="15">
        <f t="shared" si="62"/>
        <v>0.17996314588000004</v>
      </c>
      <c r="O413" s="15">
        <f t="shared" si="63"/>
        <v>0.21473451882000003</v>
      </c>
      <c r="P413" s="15">
        <f t="shared" si="64"/>
        <v>0.23985845752194002</v>
      </c>
      <c r="Q413" s="15">
        <f t="shared" si="65"/>
        <v>0.26384430327413405</v>
      </c>
      <c r="R413" s="15">
        <f t="shared" si="66"/>
        <v>0</v>
      </c>
    </row>
    <row r="414" spans="2:18">
      <c r="B414" s="36"/>
      <c r="C414" s="37"/>
      <c r="D414" s="40">
        <v>19450</v>
      </c>
      <c r="E414" s="55"/>
      <c r="F414" s="25">
        <f t="shared" si="56"/>
        <v>2323.4984186830002</v>
      </c>
      <c r="G414" s="25">
        <f t="shared" si="57"/>
        <v>3500.2831873660007</v>
      </c>
      <c r="H414" s="25">
        <f t="shared" si="58"/>
        <v>4176.5863910490007</v>
      </c>
      <c r="I414" s="25">
        <f t="shared" si="59"/>
        <v>4665.2469988017328</v>
      </c>
      <c r="J414" s="25">
        <f t="shared" si="60"/>
        <v>5131.7716986819078</v>
      </c>
      <c r="K414" s="26"/>
      <c r="L414" s="15"/>
      <c r="M414" s="15">
        <f t="shared" si="61"/>
        <v>0.11946007294000001</v>
      </c>
      <c r="N414" s="15">
        <f t="shared" si="62"/>
        <v>0.17996314588000004</v>
      </c>
      <c r="O414" s="15">
        <f t="shared" si="63"/>
        <v>0.21473451882000003</v>
      </c>
      <c r="P414" s="15">
        <f t="shared" si="64"/>
        <v>0.23985845752193999</v>
      </c>
      <c r="Q414" s="15">
        <f t="shared" si="65"/>
        <v>0.26384430327413405</v>
      </c>
      <c r="R414" s="15">
        <f t="shared" si="66"/>
        <v>0</v>
      </c>
    </row>
    <row r="415" spans="2:18">
      <c r="B415" s="36"/>
      <c r="C415" s="37"/>
      <c r="D415" s="40">
        <v>19500</v>
      </c>
      <c r="E415" s="55"/>
      <c r="F415" s="25">
        <f t="shared" si="56"/>
        <v>2329.4714223300002</v>
      </c>
      <c r="G415" s="25">
        <f t="shared" si="57"/>
        <v>3509.2813446600007</v>
      </c>
      <c r="H415" s="25">
        <f t="shared" si="58"/>
        <v>4187.3231169900009</v>
      </c>
      <c r="I415" s="25">
        <f t="shared" si="59"/>
        <v>4677.2399216778304</v>
      </c>
      <c r="J415" s="25">
        <f t="shared" si="60"/>
        <v>5144.9639138456141</v>
      </c>
      <c r="K415" s="26"/>
      <c r="L415" s="15"/>
      <c r="M415" s="15">
        <f t="shared" si="61"/>
        <v>0.11946007294000001</v>
      </c>
      <c r="N415" s="15">
        <f t="shared" si="62"/>
        <v>0.17996314588000004</v>
      </c>
      <c r="O415" s="15">
        <f t="shared" si="63"/>
        <v>0.21473451882000005</v>
      </c>
      <c r="P415" s="15">
        <f t="shared" si="64"/>
        <v>0.23985845752194002</v>
      </c>
      <c r="Q415" s="15">
        <f t="shared" si="65"/>
        <v>0.26384430327413405</v>
      </c>
      <c r="R415" s="15">
        <f t="shared" si="66"/>
        <v>0</v>
      </c>
    </row>
    <row r="416" spans="2:18">
      <c r="B416" s="36"/>
      <c r="C416" s="37"/>
      <c r="D416" s="40">
        <v>19550</v>
      </c>
      <c r="E416" s="55"/>
      <c r="F416" s="25">
        <f t="shared" si="56"/>
        <v>2335.4444259770003</v>
      </c>
      <c r="G416" s="25">
        <f t="shared" si="57"/>
        <v>3518.2795019540008</v>
      </c>
      <c r="H416" s="25">
        <f t="shared" si="58"/>
        <v>4198.0598429310012</v>
      </c>
      <c r="I416" s="25">
        <f t="shared" si="59"/>
        <v>4689.232844553927</v>
      </c>
      <c r="J416" s="25">
        <f t="shared" si="60"/>
        <v>5158.1561290093214</v>
      </c>
      <c r="K416" s="26"/>
      <c r="L416" s="15"/>
      <c r="M416" s="15">
        <f t="shared" si="61"/>
        <v>0.11946007294000001</v>
      </c>
      <c r="N416" s="15">
        <f t="shared" si="62"/>
        <v>0.17996314588000004</v>
      </c>
      <c r="O416" s="15">
        <f t="shared" si="63"/>
        <v>0.21473451882000005</v>
      </c>
      <c r="P416" s="15">
        <f t="shared" si="64"/>
        <v>0.23985845752193999</v>
      </c>
      <c r="Q416" s="15">
        <f t="shared" si="65"/>
        <v>0.26384430327413411</v>
      </c>
      <c r="R416" s="15">
        <f t="shared" si="66"/>
        <v>0</v>
      </c>
    </row>
    <row r="417" spans="2:18">
      <c r="B417" s="36"/>
      <c r="C417" s="37"/>
      <c r="D417" s="40">
        <v>19600</v>
      </c>
      <c r="E417" s="55"/>
      <c r="F417" s="25">
        <f t="shared" si="56"/>
        <v>2341.4174296240003</v>
      </c>
      <c r="G417" s="25">
        <f t="shared" si="57"/>
        <v>3527.2776592480009</v>
      </c>
      <c r="H417" s="25">
        <f t="shared" si="58"/>
        <v>4208.7965688720005</v>
      </c>
      <c r="I417" s="25">
        <f t="shared" si="59"/>
        <v>4701.2257674300245</v>
      </c>
      <c r="J417" s="25">
        <f t="shared" si="60"/>
        <v>5171.3483441730277</v>
      </c>
      <c r="K417" s="26"/>
      <c r="L417" s="15"/>
      <c r="M417" s="15">
        <f t="shared" si="61"/>
        <v>0.11946007294000001</v>
      </c>
      <c r="N417" s="15">
        <f t="shared" si="62"/>
        <v>0.17996314588000004</v>
      </c>
      <c r="O417" s="15">
        <f t="shared" si="63"/>
        <v>0.21473451882000003</v>
      </c>
      <c r="P417" s="15">
        <f t="shared" si="64"/>
        <v>0.23985845752194002</v>
      </c>
      <c r="Q417" s="15">
        <f t="shared" si="65"/>
        <v>0.26384430327413405</v>
      </c>
      <c r="R417" s="15">
        <f t="shared" si="66"/>
        <v>0</v>
      </c>
    </row>
    <row r="418" spans="2:18">
      <c r="B418" s="36"/>
      <c r="C418" s="37"/>
      <c r="D418" s="40">
        <v>19650</v>
      </c>
      <c r="E418" s="55"/>
      <c r="F418" s="25">
        <f t="shared" si="56"/>
        <v>2347.3904332709999</v>
      </c>
      <c r="G418" s="25">
        <f t="shared" si="57"/>
        <v>3536.2758165420009</v>
      </c>
      <c r="H418" s="25">
        <f t="shared" si="58"/>
        <v>4219.5332948130008</v>
      </c>
      <c r="I418" s="25">
        <f t="shared" si="59"/>
        <v>4713.2186903061211</v>
      </c>
      <c r="J418" s="25">
        <f t="shared" si="60"/>
        <v>5184.5405593367341</v>
      </c>
      <c r="K418" s="26"/>
      <c r="L418" s="15"/>
      <c r="M418" s="15">
        <f t="shared" si="61"/>
        <v>0.11946007293999999</v>
      </c>
      <c r="N418" s="15">
        <f t="shared" si="62"/>
        <v>0.17996314588000004</v>
      </c>
      <c r="O418" s="15">
        <f t="shared" si="63"/>
        <v>0.21473451882000005</v>
      </c>
      <c r="P418" s="15">
        <f t="shared" si="64"/>
        <v>0.23985845752194002</v>
      </c>
      <c r="Q418" s="15">
        <f t="shared" si="65"/>
        <v>0.26384430327413405</v>
      </c>
      <c r="R418" s="15">
        <f t="shared" si="66"/>
        <v>0</v>
      </c>
    </row>
    <row r="419" spans="2:18">
      <c r="B419" s="36"/>
      <c r="C419" s="37"/>
      <c r="D419" s="40">
        <v>19700</v>
      </c>
      <c r="E419" s="55"/>
      <c r="F419" s="25">
        <f t="shared" si="56"/>
        <v>2353.3634369179999</v>
      </c>
      <c r="G419" s="25">
        <f t="shared" si="57"/>
        <v>3545.2739738360006</v>
      </c>
      <c r="H419" s="25">
        <f t="shared" si="58"/>
        <v>4230.2700207540011</v>
      </c>
      <c r="I419" s="25">
        <f t="shared" si="59"/>
        <v>4725.2116131822186</v>
      </c>
      <c r="J419" s="25">
        <f t="shared" si="60"/>
        <v>5197.7327745004413</v>
      </c>
      <c r="K419" s="26"/>
      <c r="L419" s="15"/>
      <c r="M419" s="15">
        <f t="shared" si="61"/>
        <v>0.11946007293999999</v>
      </c>
      <c r="N419" s="15">
        <f t="shared" si="62"/>
        <v>0.17996314588000004</v>
      </c>
      <c r="O419" s="15">
        <f t="shared" si="63"/>
        <v>0.21473451882000005</v>
      </c>
      <c r="P419" s="15">
        <f t="shared" si="64"/>
        <v>0.23985845752194002</v>
      </c>
      <c r="Q419" s="15">
        <f t="shared" si="65"/>
        <v>0.26384430327413405</v>
      </c>
      <c r="R419" s="15">
        <f t="shared" si="66"/>
        <v>0</v>
      </c>
    </row>
    <row r="420" spans="2:18">
      <c r="B420" s="36"/>
      <c r="C420" s="37"/>
      <c r="D420" s="40">
        <v>19750</v>
      </c>
      <c r="E420" s="55"/>
      <c r="F420" s="25">
        <f t="shared" si="56"/>
        <v>2359.336440565</v>
      </c>
      <c r="G420" s="25">
        <f t="shared" si="57"/>
        <v>3554.2721311300006</v>
      </c>
      <c r="H420" s="25">
        <f t="shared" si="58"/>
        <v>4241.0067466950004</v>
      </c>
      <c r="I420" s="25">
        <f t="shared" si="59"/>
        <v>4737.2045360583152</v>
      </c>
      <c r="J420" s="25">
        <f t="shared" si="60"/>
        <v>5210.9249896641477</v>
      </c>
      <c r="K420" s="26"/>
      <c r="L420" s="15"/>
      <c r="M420" s="15">
        <f t="shared" si="61"/>
        <v>0.11946007293999999</v>
      </c>
      <c r="N420" s="15">
        <f t="shared" si="62"/>
        <v>0.17996314588000004</v>
      </c>
      <c r="O420" s="15">
        <f t="shared" si="63"/>
        <v>0.21473451882000003</v>
      </c>
      <c r="P420" s="15">
        <f t="shared" si="64"/>
        <v>0.23985845752194002</v>
      </c>
      <c r="Q420" s="15">
        <f t="shared" si="65"/>
        <v>0.26384430327413405</v>
      </c>
      <c r="R420" s="15">
        <f t="shared" si="66"/>
        <v>0</v>
      </c>
    </row>
    <row r="421" spans="2:18">
      <c r="B421" s="36"/>
      <c r="C421" s="37"/>
      <c r="D421" s="40">
        <v>19800</v>
      </c>
      <c r="E421" s="55"/>
      <c r="F421" s="25">
        <f t="shared" si="56"/>
        <v>2365.309444212</v>
      </c>
      <c r="G421" s="25">
        <f t="shared" si="57"/>
        <v>3563.2702884240007</v>
      </c>
      <c r="H421" s="25">
        <f t="shared" si="58"/>
        <v>4251.7434726360007</v>
      </c>
      <c r="I421" s="25">
        <f t="shared" si="59"/>
        <v>4749.1974589344127</v>
      </c>
      <c r="J421" s="25">
        <f t="shared" si="60"/>
        <v>5224.1172048278549</v>
      </c>
      <c r="K421" s="26"/>
      <c r="L421" s="15"/>
      <c r="M421" s="15">
        <f t="shared" si="61"/>
        <v>0.11946007293999999</v>
      </c>
      <c r="N421" s="15">
        <f t="shared" si="62"/>
        <v>0.17996314588000004</v>
      </c>
      <c r="O421" s="15">
        <f t="shared" si="63"/>
        <v>0.21473451882000003</v>
      </c>
      <c r="P421" s="15">
        <f t="shared" si="64"/>
        <v>0.23985845752194004</v>
      </c>
      <c r="Q421" s="15">
        <f t="shared" si="65"/>
        <v>0.26384430327413411</v>
      </c>
      <c r="R421" s="15">
        <f t="shared" si="66"/>
        <v>0</v>
      </c>
    </row>
    <row r="422" spans="2:18">
      <c r="B422" s="36"/>
      <c r="C422" s="37"/>
      <c r="D422" s="40">
        <v>19850</v>
      </c>
      <c r="E422" s="55"/>
      <c r="F422" s="25">
        <f t="shared" si="56"/>
        <v>2371.2824478590001</v>
      </c>
      <c r="G422" s="25">
        <f t="shared" si="57"/>
        <v>3572.2684457180007</v>
      </c>
      <c r="H422" s="25">
        <f t="shared" si="58"/>
        <v>4262.4801985770009</v>
      </c>
      <c r="I422" s="25">
        <f t="shared" si="59"/>
        <v>4761.1903818105093</v>
      </c>
      <c r="J422" s="25">
        <f t="shared" si="60"/>
        <v>5237.3094199915613</v>
      </c>
      <c r="K422" s="26"/>
      <c r="L422" s="15"/>
      <c r="M422" s="15">
        <f t="shared" si="61"/>
        <v>0.11946007294000001</v>
      </c>
      <c r="N422" s="15">
        <f t="shared" si="62"/>
        <v>0.17996314588000004</v>
      </c>
      <c r="O422" s="15">
        <f t="shared" si="63"/>
        <v>0.21473451882000005</v>
      </c>
      <c r="P422" s="15">
        <f t="shared" si="64"/>
        <v>0.23985845752194002</v>
      </c>
      <c r="Q422" s="15">
        <f t="shared" si="65"/>
        <v>0.26384430327413405</v>
      </c>
      <c r="R422" s="15">
        <f t="shared" si="66"/>
        <v>0</v>
      </c>
    </row>
    <row r="423" spans="2:18">
      <c r="B423" s="36"/>
      <c r="C423" s="37"/>
      <c r="D423" s="40">
        <v>19900</v>
      </c>
      <c r="E423" s="55"/>
      <c r="F423" s="25">
        <f t="shared" si="56"/>
        <v>2377.2554515060001</v>
      </c>
      <c r="G423" s="25">
        <f t="shared" si="57"/>
        <v>3581.2666030120008</v>
      </c>
      <c r="H423" s="25">
        <f t="shared" si="58"/>
        <v>4273.2169245180012</v>
      </c>
      <c r="I423" s="25">
        <f t="shared" si="59"/>
        <v>4773.1833046866068</v>
      </c>
      <c r="J423" s="25">
        <f t="shared" si="60"/>
        <v>5250.5016351552676</v>
      </c>
      <c r="K423" s="26"/>
      <c r="L423" s="15"/>
      <c r="M423" s="15">
        <f t="shared" si="61"/>
        <v>0.11946007294000001</v>
      </c>
      <c r="N423" s="15">
        <f t="shared" si="62"/>
        <v>0.17996314588000004</v>
      </c>
      <c r="O423" s="15">
        <f t="shared" si="63"/>
        <v>0.21473451882000005</v>
      </c>
      <c r="P423" s="15">
        <f t="shared" si="64"/>
        <v>0.23985845752194004</v>
      </c>
      <c r="Q423" s="15">
        <f t="shared" si="65"/>
        <v>0.26384430327413405</v>
      </c>
      <c r="R423" s="15">
        <f t="shared" si="66"/>
        <v>0</v>
      </c>
    </row>
    <row r="424" spans="2:18">
      <c r="B424" s="36"/>
      <c r="C424" s="37"/>
      <c r="D424" s="40">
        <v>19950</v>
      </c>
      <c r="E424" s="55"/>
      <c r="F424" s="25">
        <f t="shared" si="56"/>
        <v>2383.2284551530001</v>
      </c>
      <c r="G424" s="25">
        <f t="shared" si="57"/>
        <v>3590.2647603060009</v>
      </c>
      <c r="H424" s="25">
        <f t="shared" si="58"/>
        <v>4283.9536504590005</v>
      </c>
      <c r="I424" s="25">
        <f t="shared" si="59"/>
        <v>4785.1762275627034</v>
      </c>
      <c r="J424" s="25">
        <f t="shared" si="60"/>
        <v>5263.6938503189749</v>
      </c>
      <c r="K424" s="26"/>
      <c r="L424" s="15"/>
      <c r="M424" s="15">
        <f t="shared" si="61"/>
        <v>0.11946007294000001</v>
      </c>
      <c r="N424" s="15">
        <f t="shared" si="62"/>
        <v>0.17996314588000004</v>
      </c>
      <c r="O424" s="15">
        <f t="shared" si="63"/>
        <v>0.21473451882000003</v>
      </c>
      <c r="P424" s="15">
        <f t="shared" si="64"/>
        <v>0.23985845752194002</v>
      </c>
      <c r="Q424" s="15">
        <f t="shared" si="65"/>
        <v>0.26384430327413411</v>
      </c>
      <c r="R424" s="15">
        <f t="shared" si="66"/>
        <v>0</v>
      </c>
    </row>
    <row r="425" spans="2:18">
      <c r="B425" s="36"/>
      <c r="C425" s="37"/>
      <c r="D425" s="40">
        <v>20000</v>
      </c>
      <c r="E425" s="55"/>
      <c r="F425" s="25">
        <f t="shared" si="56"/>
        <v>2389.2014588000002</v>
      </c>
      <c r="G425" s="25">
        <f t="shared" si="57"/>
        <v>3599.2629176000009</v>
      </c>
      <c r="H425" s="25">
        <f t="shared" si="58"/>
        <v>4294.6903764000008</v>
      </c>
      <c r="I425" s="25">
        <f t="shared" si="59"/>
        <v>4797.1691504388</v>
      </c>
      <c r="J425" s="25">
        <f t="shared" si="60"/>
        <v>5276.8860654826813</v>
      </c>
      <c r="K425" s="26"/>
      <c r="L425" s="15"/>
      <c r="M425" s="15">
        <f t="shared" si="61"/>
        <v>0.11946007294000001</v>
      </c>
      <c r="N425" s="15">
        <f t="shared" si="62"/>
        <v>0.17996314588000004</v>
      </c>
      <c r="O425" s="15">
        <f t="shared" si="63"/>
        <v>0.21473451882000005</v>
      </c>
      <c r="P425" s="15">
        <f t="shared" si="64"/>
        <v>0.23985845752193999</v>
      </c>
      <c r="Q425" s="15">
        <f t="shared" si="65"/>
        <v>0.26384430327413405</v>
      </c>
      <c r="R425" s="15">
        <f t="shared" si="66"/>
        <v>0</v>
      </c>
    </row>
    <row r="426" spans="2:18" s="29" customFormat="1">
      <c r="B426" s="36"/>
      <c r="C426" s="37"/>
      <c r="D426" s="40">
        <v>20050</v>
      </c>
      <c r="E426" s="55"/>
      <c r="F426" s="25">
        <f t="shared" si="56"/>
        <v>2395.1744624470002</v>
      </c>
      <c r="G426" s="25">
        <f t="shared" si="57"/>
        <v>3608.2610748940006</v>
      </c>
      <c r="H426" s="25">
        <f t="shared" si="58"/>
        <v>4305.427102341001</v>
      </c>
      <c r="I426" s="25">
        <f t="shared" si="59"/>
        <v>4809.1620733148975</v>
      </c>
      <c r="J426" s="25">
        <f t="shared" si="60"/>
        <v>5290.0782806463885</v>
      </c>
      <c r="K426" s="26"/>
    </row>
    <row r="427" spans="2:18" s="29" customFormat="1">
      <c r="B427" s="36"/>
      <c r="C427" s="37"/>
      <c r="D427" s="40">
        <v>20100</v>
      </c>
      <c r="E427" s="55"/>
      <c r="F427" s="25">
        <f t="shared" si="56"/>
        <v>2401.1474660940003</v>
      </c>
      <c r="G427" s="25">
        <f t="shared" si="57"/>
        <v>3617.2592321880006</v>
      </c>
      <c r="H427" s="25">
        <f t="shared" si="58"/>
        <v>4316.1638282820004</v>
      </c>
      <c r="I427" s="25">
        <f t="shared" si="59"/>
        <v>4821.1549961909941</v>
      </c>
      <c r="J427" s="25">
        <f t="shared" si="60"/>
        <v>5303.2704958100949</v>
      </c>
      <c r="K427" s="26"/>
    </row>
    <row r="428" spans="2:18" s="29" customFormat="1">
      <c r="B428" s="36"/>
      <c r="C428" s="37"/>
      <c r="D428" s="40">
        <v>20150</v>
      </c>
      <c r="E428" s="55"/>
      <c r="F428" s="25">
        <f t="shared" si="56"/>
        <v>2407.1204697410003</v>
      </c>
      <c r="G428" s="25">
        <f t="shared" si="57"/>
        <v>3626.2573894820007</v>
      </c>
      <c r="H428" s="25">
        <f t="shared" si="58"/>
        <v>4326.9005542230007</v>
      </c>
      <c r="I428" s="25">
        <f t="shared" si="59"/>
        <v>4833.1479190670916</v>
      </c>
      <c r="J428" s="25">
        <f t="shared" si="60"/>
        <v>5316.4627109738012</v>
      </c>
      <c r="K428" s="26"/>
    </row>
    <row r="429" spans="2:18" s="29" customFormat="1">
      <c r="B429" s="36"/>
      <c r="C429" s="37"/>
      <c r="D429" s="40">
        <v>20200</v>
      </c>
      <c r="E429" s="55"/>
      <c r="F429" s="25">
        <f t="shared" ref="F429:F492" si="67">VLOOKUP($D429,$G$8:$S$21,1,TRUE)*VLOOKUP($D429,$G$8:$S$21,2,TRUE)+VLOOKUP($D429,$G$8:$S$21,3,TRUE)*($D429-VLOOKUP($D429,$G$8:$S$21,1,TRUE))</f>
        <v>2413.0934733880003</v>
      </c>
      <c r="G429" s="25">
        <f t="shared" ref="G429:G492" si="68">VLOOKUP($D429,$G$8:$S$21,1,TRUE)*VLOOKUP($D429,$G$8:$S$21,4,TRUE)+VLOOKUP($D429,$G$8:$S$21,5,TRUE)*($D429-VLOOKUP($D429,$G$8:$S$21,1,TRUE))</f>
        <v>3635.2555467760008</v>
      </c>
      <c r="H429" s="25">
        <f t="shared" ref="H429:H492" si="69">VLOOKUP($D429,$G$8:$S$21,1,TRUE)*VLOOKUP($D429,$G$8:$S$21,6,TRUE)+VLOOKUP($D429,$G$8:$S$21,7,TRUE)*($D429-VLOOKUP($D429,$G$8:$S$21,1,TRUE))</f>
        <v>4337.6372801640009</v>
      </c>
      <c r="I429" s="25">
        <f t="shared" ref="I429:I492" si="70">VLOOKUP($D429,$G$8:$S$21,1,TRUE)*VLOOKUP($D429,$G$8:$S$21,8,TRUE)+VLOOKUP($D429,$G$8:$S$21,9,TRUE)*($D429-VLOOKUP($D429,$G$8:$S$21,1,TRUE))</f>
        <v>4845.1408419431882</v>
      </c>
      <c r="J429" s="25">
        <f t="shared" ref="J429:J492" si="71">VLOOKUP($D429,$G$8:$S$21,1,TRUE)*VLOOKUP($D429,$G$8:$S$21,10,TRUE)+VLOOKUP($D429,$G$8:$S$21,11,TRUE)*($D429-VLOOKUP($D429,$G$8:$S$21,1,TRUE))</f>
        <v>5329.6549261375085</v>
      </c>
      <c r="K429" s="26"/>
    </row>
    <row r="430" spans="2:18" s="29" customFormat="1">
      <c r="B430" s="36"/>
      <c r="C430" s="37"/>
      <c r="D430" s="40">
        <v>20250</v>
      </c>
      <c r="E430" s="55"/>
      <c r="F430" s="25">
        <f t="shared" si="67"/>
        <v>2419.0664770350004</v>
      </c>
      <c r="G430" s="25">
        <f t="shared" si="68"/>
        <v>3644.2537040700008</v>
      </c>
      <c r="H430" s="25">
        <f t="shared" si="69"/>
        <v>4348.3740061050012</v>
      </c>
      <c r="I430" s="25">
        <f t="shared" si="70"/>
        <v>4857.1337648192857</v>
      </c>
      <c r="J430" s="25">
        <f t="shared" si="71"/>
        <v>5342.8471413012148</v>
      </c>
      <c r="K430" s="26"/>
    </row>
    <row r="431" spans="2:18" s="29" customFormat="1">
      <c r="B431" s="36"/>
      <c r="C431" s="37"/>
      <c r="D431" s="40">
        <v>20300</v>
      </c>
      <c r="E431" s="55"/>
      <c r="F431" s="25">
        <f t="shared" si="67"/>
        <v>2425.039480682</v>
      </c>
      <c r="G431" s="25">
        <f t="shared" si="68"/>
        <v>3653.2518613640009</v>
      </c>
      <c r="H431" s="25">
        <f t="shared" si="69"/>
        <v>4359.1107320460005</v>
      </c>
      <c r="I431" s="25">
        <f t="shared" si="70"/>
        <v>4869.1266876953823</v>
      </c>
      <c r="J431" s="25">
        <f t="shared" si="71"/>
        <v>5356.0393564649221</v>
      </c>
      <c r="K431" s="26"/>
    </row>
    <row r="432" spans="2:18" s="29" customFormat="1">
      <c r="B432" s="36"/>
      <c r="C432" s="37"/>
      <c r="D432" s="40">
        <v>20350</v>
      </c>
      <c r="E432" s="55"/>
      <c r="F432" s="25">
        <f t="shared" si="67"/>
        <v>2431.012484329</v>
      </c>
      <c r="G432" s="25">
        <f t="shared" si="68"/>
        <v>3662.250018658001</v>
      </c>
      <c r="H432" s="25">
        <f t="shared" si="69"/>
        <v>4369.8474579870008</v>
      </c>
      <c r="I432" s="25">
        <f t="shared" si="70"/>
        <v>4881.1196105714789</v>
      </c>
      <c r="J432" s="25">
        <f t="shared" si="71"/>
        <v>5369.2315716286284</v>
      </c>
      <c r="K432" s="26"/>
    </row>
    <row r="433" spans="2:11" s="29" customFormat="1">
      <c r="B433" s="36"/>
      <c r="C433" s="37"/>
      <c r="D433" s="40">
        <v>20400</v>
      </c>
      <c r="E433" s="55"/>
      <c r="F433" s="25">
        <f t="shared" si="67"/>
        <v>2436.9854879760001</v>
      </c>
      <c r="G433" s="25">
        <f t="shared" si="68"/>
        <v>3671.2481759520006</v>
      </c>
      <c r="H433" s="25">
        <f t="shared" si="69"/>
        <v>4380.584183928001</v>
      </c>
      <c r="I433" s="25">
        <f t="shared" si="70"/>
        <v>4893.1125334475764</v>
      </c>
      <c r="J433" s="25">
        <f t="shared" si="71"/>
        <v>5382.4237867923348</v>
      </c>
      <c r="K433" s="26"/>
    </row>
    <row r="434" spans="2:11" s="29" customFormat="1">
      <c r="B434" s="36"/>
      <c r="C434" s="37"/>
      <c r="D434" s="40">
        <v>20450</v>
      </c>
      <c r="E434" s="55"/>
      <c r="F434" s="25">
        <f t="shared" si="67"/>
        <v>2442.9584916230001</v>
      </c>
      <c r="G434" s="25">
        <f t="shared" si="68"/>
        <v>3680.2463332460006</v>
      </c>
      <c r="H434" s="25">
        <f t="shared" si="69"/>
        <v>4391.3209098690004</v>
      </c>
      <c r="I434" s="25">
        <f t="shared" si="70"/>
        <v>4905.105456323673</v>
      </c>
      <c r="J434" s="25">
        <f t="shared" si="71"/>
        <v>5395.6160019560411</v>
      </c>
      <c r="K434" s="26"/>
    </row>
    <row r="435" spans="2:11" s="29" customFormat="1">
      <c r="B435" s="36"/>
      <c r="C435" s="37"/>
      <c r="D435" s="40">
        <v>20500</v>
      </c>
      <c r="E435" s="55"/>
      <c r="F435" s="25">
        <f t="shared" si="67"/>
        <v>2448.9314952700001</v>
      </c>
      <c r="G435" s="25">
        <f t="shared" si="68"/>
        <v>3689.2444905400007</v>
      </c>
      <c r="H435" s="25">
        <f t="shared" si="69"/>
        <v>4402.0576358100006</v>
      </c>
      <c r="I435" s="25">
        <f t="shared" si="70"/>
        <v>4917.0983791997705</v>
      </c>
      <c r="J435" s="25">
        <f t="shared" si="71"/>
        <v>5408.8082171197484</v>
      </c>
      <c r="K435" s="26"/>
    </row>
    <row r="436" spans="2:11" s="29" customFormat="1">
      <c r="B436" s="36"/>
      <c r="C436" s="37"/>
      <c r="D436" s="40">
        <v>20550</v>
      </c>
      <c r="E436" s="55"/>
      <c r="F436" s="25">
        <f t="shared" si="67"/>
        <v>2454.9044989170002</v>
      </c>
      <c r="G436" s="25">
        <f t="shared" si="68"/>
        <v>3698.2426478340008</v>
      </c>
      <c r="H436" s="25">
        <f t="shared" si="69"/>
        <v>4412.7943617510009</v>
      </c>
      <c r="I436" s="25">
        <f t="shared" si="70"/>
        <v>4929.0913020758671</v>
      </c>
      <c r="J436" s="25">
        <f t="shared" si="71"/>
        <v>5422.0004322834557</v>
      </c>
      <c r="K436" s="26"/>
    </row>
    <row r="437" spans="2:11" s="29" customFormat="1">
      <c r="B437" s="36"/>
      <c r="C437" s="37"/>
      <c r="D437" s="40">
        <v>20600</v>
      </c>
      <c r="E437" s="55"/>
      <c r="F437" s="25">
        <f t="shared" si="67"/>
        <v>2460.8775025640002</v>
      </c>
      <c r="G437" s="25">
        <f t="shared" si="68"/>
        <v>3707.2408051280008</v>
      </c>
      <c r="H437" s="25">
        <f t="shared" si="69"/>
        <v>4423.5310876920012</v>
      </c>
      <c r="I437" s="25">
        <f t="shared" si="70"/>
        <v>4941.0842249519646</v>
      </c>
      <c r="J437" s="25">
        <f t="shared" si="71"/>
        <v>5435.192647447162</v>
      </c>
      <c r="K437" s="26"/>
    </row>
    <row r="438" spans="2:11" s="29" customFormat="1">
      <c r="B438" s="36"/>
      <c r="C438" s="37"/>
      <c r="D438" s="40">
        <v>20650</v>
      </c>
      <c r="E438" s="55"/>
      <c r="F438" s="25">
        <f t="shared" si="67"/>
        <v>2466.8505062110003</v>
      </c>
      <c r="G438" s="25">
        <f t="shared" si="68"/>
        <v>3716.2389624220009</v>
      </c>
      <c r="H438" s="25">
        <f t="shared" si="69"/>
        <v>4434.2678136330005</v>
      </c>
      <c r="I438" s="25">
        <f t="shared" si="70"/>
        <v>4953.0771478280612</v>
      </c>
      <c r="J438" s="25">
        <f t="shared" si="71"/>
        <v>5448.3848626108684</v>
      </c>
      <c r="K438" s="26"/>
    </row>
    <row r="439" spans="2:11" s="29" customFormat="1">
      <c r="B439" s="36"/>
      <c r="C439" s="37"/>
      <c r="D439" s="40">
        <v>20700</v>
      </c>
      <c r="E439" s="55"/>
      <c r="F439" s="25">
        <f t="shared" si="67"/>
        <v>2472.8235098579999</v>
      </c>
      <c r="G439" s="25">
        <f t="shared" si="68"/>
        <v>3725.237119716001</v>
      </c>
      <c r="H439" s="25">
        <f t="shared" si="69"/>
        <v>4445.0045395740008</v>
      </c>
      <c r="I439" s="25">
        <f t="shared" si="70"/>
        <v>4965.0700707041578</v>
      </c>
      <c r="J439" s="25">
        <f t="shared" si="71"/>
        <v>5461.5770777745747</v>
      </c>
      <c r="K439" s="26"/>
    </row>
    <row r="440" spans="2:11" s="29" customFormat="1">
      <c r="B440" s="36"/>
      <c r="C440" s="37"/>
      <c r="D440" s="40">
        <v>20750</v>
      </c>
      <c r="E440" s="55"/>
      <c r="F440" s="25">
        <f t="shared" si="67"/>
        <v>2478.7965135049999</v>
      </c>
      <c r="G440" s="25">
        <f t="shared" si="68"/>
        <v>3734.2352770100006</v>
      </c>
      <c r="H440" s="25">
        <f t="shared" si="69"/>
        <v>4455.741265515001</v>
      </c>
      <c r="I440" s="25">
        <f t="shared" si="70"/>
        <v>4977.0629935802554</v>
      </c>
      <c r="J440" s="25">
        <f t="shared" si="71"/>
        <v>5474.769292938282</v>
      </c>
      <c r="K440" s="26"/>
    </row>
    <row r="441" spans="2:11" s="29" customFormat="1">
      <c r="B441" s="36"/>
      <c r="C441" s="37"/>
      <c r="D441" s="40">
        <v>20800</v>
      </c>
      <c r="E441" s="55"/>
      <c r="F441" s="25">
        <f t="shared" si="67"/>
        <v>2484.7695171519999</v>
      </c>
      <c r="G441" s="25">
        <f t="shared" si="68"/>
        <v>3743.2334343040006</v>
      </c>
      <c r="H441" s="25">
        <f t="shared" si="69"/>
        <v>4466.4779914560004</v>
      </c>
      <c r="I441" s="25">
        <f t="shared" si="70"/>
        <v>4989.0559164563529</v>
      </c>
      <c r="J441" s="25">
        <f t="shared" si="71"/>
        <v>5487.9615081019883</v>
      </c>
      <c r="K441" s="26"/>
    </row>
    <row r="442" spans="2:11" s="29" customFormat="1">
      <c r="B442" s="36"/>
      <c r="C442" s="37"/>
      <c r="D442" s="40">
        <v>20850</v>
      </c>
      <c r="E442" s="55"/>
      <c r="F442" s="25">
        <f t="shared" si="67"/>
        <v>2490.742520799</v>
      </c>
      <c r="G442" s="25">
        <f t="shared" si="68"/>
        <v>3752.2315915980007</v>
      </c>
      <c r="H442" s="25">
        <f t="shared" si="69"/>
        <v>4477.2147173970006</v>
      </c>
      <c r="I442" s="25">
        <f t="shared" si="70"/>
        <v>5001.0488393324495</v>
      </c>
      <c r="J442" s="25">
        <f t="shared" si="71"/>
        <v>5501.1537232656956</v>
      </c>
      <c r="K442" s="26"/>
    </row>
    <row r="443" spans="2:11" s="29" customFormat="1">
      <c r="B443" s="36"/>
      <c r="C443" s="37"/>
      <c r="D443" s="40">
        <v>20900</v>
      </c>
      <c r="E443" s="55"/>
      <c r="F443" s="25">
        <f t="shared" si="67"/>
        <v>2496.715524446</v>
      </c>
      <c r="G443" s="25">
        <f t="shared" si="68"/>
        <v>3761.2297488920008</v>
      </c>
      <c r="H443" s="25">
        <f t="shared" si="69"/>
        <v>4487.9514433380009</v>
      </c>
      <c r="I443" s="25">
        <f t="shared" si="70"/>
        <v>5013.0417622085461</v>
      </c>
      <c r="J443" s="25">
        <f t="shared" si="71"/>
        <v>5514.3459384294019</v>
      </c>
      <c r="K443" s="26"/>
    </row>
    <row r="444" spans="2:11" s="29" customFormat="1">
      <c r="B444" s="36"/>
      <c r="C444" s="37"/>
      <c r="D444" s="40">
        <v>20950</v>
      </c>
      <c r="E444" s="55"/>
      <c r="F444" s="25">
        <f t="shared" si="67"/>
        <v>2502.6885280930001</v>
      </c>
      <c r="G444" s="25">
        <f t="shared" si="68"/>
        <v>3770.2279061860008</v>
      </c>
      <c r="H444" s="25">
        <f t="shared" si="69"/>
        <v>4498.6881692790012</v>
      </c>
      <c r="I444" s="25">
        <f t="shared" si="70"/>
        <v>5025.0346850846436</v>
      </c>
      <c r="J444" s="25">
        <f t="shared" si="71"/>
        <v>5527.5381535931083</v>
      </c>
      <c r="K444" s="26"/>
    </row>
    <row r="445" spans="2:11" s="29" customFormat="1">
      <c r="B445" s="36"/>
      <c r="C445" s="37"/>
      <c r="D445" s="40">
        <v>21000</v>
      </c>
      <c r="E445" s="55"/>
      <c r="F445" s="25">
        <f t="shared" si="67"/>
        <v>2508.6615317400001</v>
      </c>
      <c r="G445" s="25">
        <f t="shared" si="68"/>
        <v>3779.2260634800009</v>
      </c>
      <c r="H445" s="25">
        <f t="shared" si="69"/>
        <v>4509.4248952200005</v>
      </c>
      <c r="I445" s="25">
        <f t="shared" si="70"/>
        <v>5037.0276079607402</v>
      </c>
      <c r="J445" s="25">
        <f t="shared" si="71"/>
        <v>5540.7303687568156</v>
      </c>
      <c r="K445" s="26"/>
    </row>
    <row r="446" spans="2:11" s="29" customFormat="1">
      <c r="B446" s="36"/>
      <c r="C446" s="37"/>
      <c r="D446" s="40">
        <v>21050</v>
      </c>
      <c r="E446" s="55"/>
      <c r="F446" s="25">
        <f t="shared" si="67"/>
        <v>2514.6345353870001</v>
      </c>
      <c r="G446" s="25">
        <f t="shared" si="68"/>
        <v>3788.224220774001</v>
      </c>
      <c r="H446" s="25">
        <f t="shared" si="69"/>
        <v>4520.1616211610008</v>
      </c>
      <c r="I446" s="25">
        <f t="shared" si="70"/>
        <v>5049.0205308368377</v>
      </c>
      <c r="J446" s="25">
        <f t="shared" si="71"/>
        <v>5553.9225839205219</v>
      </c>
      <c r="K446" s="26"/>
    </row>
    <row r="447" spans="2:11" s="29" customFormat="1">
      <c r="B447" s="36"/>
      <c r="C447" s="37"/>
      <c r="D447" s="40">
        <v>21100</v>
      </c>
      <c r="E447" s="55"/>
      <c r="F447" s="25">
        <f t="shared" si="67"/>
        <v>2520.6075390340002</v>
      </c>
      <c r="G447" s="25">
        <f t="shared" si="68"/>
        <v>3797.2223780680006</v>
      </c>
      <c r="H447" s="25">
        <f t="shared" si="69"/>
        <v>4530.898347102001</v>
      </c>
      <c r="I447" s="25">
        <f t="shared" si="70"/>
        <v>5061.0134537129343</v>
      </c>
      <c r="J447" s="25">
        <f t="shared" si="71"/>
        <v>5567.1147990842292</v>
      </c>
      <c r="K447" s="26"/>
    </row>
    <row r="448" spans="2:11" s="29" customFormat="1">
      <c r="B448" s="36"/>
      <c r="C448" s="37"/>
      <c r="D448" s="40">
        <v>21150</v>
      </c>
      <c r="E448" s="55"/>
      <c r="F448" s="25">
        <f t="shared" si="67"/>
        <v>2526.5805426810002</v>
      </c>
      <c r="G448" s="25">
        <f t="shared" si="68"/>
        <v>3806.2205353620006</v>
      </c>
      <c r="H448" s="25">
        <f t="shared" si="69"/>
        <v>4541.6350730430004</v>
      </c>
      <c r="I448" s="25">
        <f t="shared" si="70"/>
        <v>5073.0063765890318</v>
      </c>
      <c r="J448" s="25">
        <f t="shared" si="71"/>
        <v>5580.3070142479355</v>
      </c>
      <c r="K448" s="26"/>
    </row>
    <row r="449" spans="2:11" s="29" customFormat="1">
      <c r="B449" s="36"/>
      <c r="C449" s="37"/>
      <c r="D449" s="40">
        <v>21200</v>
      </c>
      <c r="E449" s="55"/>
      <c r="F449" s="25">
        <f t="shared" si="67"/>
        <v>2532.5535463280003</v>
      </c>
      <c r="G449" s="25">
        <f t="shared" si="68"/>
        <v>3815.2186926560007</v>
      </c>
      <c r="H449" s="25">
        <f t="shared" si="69"/>
        <v>4552.3717989840006</v>
      </c>
      <c r="I449" s="25">
        <f t="shared" si="70"/>
        <v>5084.9992994651284</v>
      </c>
      <c r="J449" s="25">
        <f t="shared" si="71"/>
        <v>5593.4992294116419</v>
      </c>
      <c r="K449" s="26"/>
    </row>
    <row r="450" spans="2:11" s="29" customFormat="1">
      <c r="B450" s="36"/>
      <c r="C450" s="37"/>
      <c r="D450" s="40">
        <v>21250</v>
      </c>
      <c r="E450" s="55"/>
      <c r="F450" s="25">
        <f t="shared" si="67"/>
        <v>2538.5265499750003</v>
      </c>
      <c r="G450" s="25">
        <f t="shared" si="68"/>
        <v>3824.2168499500008</v>
      </c>
      <c r="H450" s="25">
        <f t="shared" si="69"/>
        <v>4563.1085249250009</v>
      </c>
      <c r="I450" s="25">
        <f t="shared" si="70"/>
        <v>5096.992222341225</v>
      </c>
      <c r="J450" s="25">
        <f t="shared" si="71"/>
        <v>5606.6914445753491</v>
      </c>
      <c r="K450" s="26"/>
    </row>
    <row r="451" spans="2:11" s="29" customFormat="1">
      <c r="B451" s="36"/>
      <c r="C451" s="37"/>
      <c r="D451" s="40">
        <v>21300</v>
      </c>
      <c r="E451" s="55"/>
      <c r="F451" s="25">
        <f t="shared" si="67"/>
        <v>2544.4995536220003</v>
      </c>
      <c r="G451" s="25">
        <f t="shared" si="68"/>
        <v>3833.2150072440008</v>
      </c>
      <c r="H451" s="25">
        <f t="shared" si="69"/>
        <v>4573.8452508660012</v>
      </c>
      <c r="I451" s="25">
        <f t="shared" si="70"/>
        <v>5108.9851452173225</v>
      </c>
      <c r="J451" s="25">
        <f t="shared" si="71"/>
        <v>5619.8836597390555</v>
      </c>
      <c r="K451" s="26"/>
    </row>
    <row r="452" spans="2:11" s="29" customFormat="1">
      <c r="B452" s="36"/>
      <c r="C452" s="37"/>
      <c r="D452" s="40">
        <v>21350</v>
      </c>
      <c r="E452" s="55"/>
      <c r="F452" s="25">
        <f t="shared" si="67"/>
        <v>2550.4725572690004</v>
      </c>
      <c r="G452" s="25">
        <f t="shared" si="68"/>
        <v>3842.2131645380009</v>
      </c>
      <c r="H452" s="25">
        <f t="shared" si="69"/>
        <v>4584.5819768070005</v>
      </c>
      <c r="I452" s="25">
        <f t="shared" si="70"/>
        <v>5120.9780680934191</v>
      </c>
      <c r="J452" s="25">
        <f t="shared" si="71"/>
        <v>5633.0758749027627</v>
      </c>
      <c r="K452" s="26"/>
    </row>
    <row r="453" spans="2:11" s="29" customFormat="1">
      <c r="B453" s="36"/>
      <c r="C453" s="37"/>
      <c r="D453" s="40">
        <v>21400</v>
      </c>
      <c r="E453" s="55"/>
      <c r="F453" s="25">
        <f t="shared" si="67"/>
        <v>2556.445560916</v>
      </c>
      <c r="G453" s="25">
        <f t="shared" si="68"/>
        <v>3851.211321832001</v>
      </c>
      <c r="H453" s="25">
        <f t="shared" si="69"/>
        <v>4595.3187027480008</v>
      </c>
      <c r="I453" s="25">
        <f t="shared" si="70"/>
        <v>5132.9709909695166</v>
      </c>
      <c r="J453" s="25">
        <f t="shared" si="71"/>
        <v>5646.2680900664691</v>
      </c>
      <c r="K453" s="26"/>
    </row>
    <row r="454" spans="2:11" s="29" customFormat="1">
      <c r="B454" s="36"/>
      <c r="C454" s="37"/>
      <c r="D454" s="40">
        <v>21450</v>
      </c>
      <c r="E454" s="55"/>
      <c r="F454" s="25">
        <f t="shared" si="67"/>
        <v>2562.418564563</v>
      </c>
      <c r="G454" s="25">
        <f t="shared" si="68"/>
        <v>3860.2094791260006</v>
      </c>
      <c r="H454" s="25">
        <f t="shared" si="69"/>
        <v>4606.055428689001</v>
      </c>
      <c r="I454" s="25">
        <f t="shared" si="70"/>
        <v>5144.9639138456132</v>
      </c>
      <c r="J454" s="25">
        <f t="shared" si="71"/>
        <v>5659.4603052301754</v>
      </c>
      <c r="K454" s="26"/>
    </row>
    <row r="455" spans="2:11" s="29" customFormat="1">
      <c r="B455" s="36"/>
      <c r="C455" s="37"/>
      <c r="D455" s="40">
        <v>21500</v>
      </c>
      <c r="E455" s="55"/>
      <c r="F455" s="25">
        <f t="shared" si="67"/>
        <v>2568.3915682100001</v>
      </c>
      <c r="G455" s="25">
        <f t="shared" si="68"/>
        <v>3869.2076364200011</v>
      </c>
      <c r="H455" s="25">
        <f t="shared" si="69"/>
        <v>4616.7921546300004</v>
      </c>
      <c r="I455" s="25">
        <f t="shared" si="70"/>
        <v>5156.9568367217107</v>
      </c>
      <c r="J455" s="25">
        <f t="shared" si="71"/>
        <v>5672.6525203938827</v>
      </c>
      <c r="K455" s="26"/>
    </row>
    <row r="456" spans="2:11" s="29" customFormat="1">
      <c r="B456" s="36"/>
      <c r="C456" s="37"/>
      <c r="D456" s="40">
        <v>21550</v>
      </c>
      <c r="E456" s="55"/>
      <c r="F456" s="25">
        <f t="shared" si="67"/>
        <v>2574.3645718570001</v>
      </c>
      <c r="G456" s="25">
        <f t="shared" si="68"/>
        <v>3878.2057937140007</v>
      </c>
      <c r="H456" s="25">
        <f t="shared" si="69"/>
        <v>4627.5288805710006</v>
      </c>
      <c r="I456" s="25">
        <f t="shared" si="70"/>
        <v>5168.9497595978073</v>
      </c>
      <c r="J456" s="25">
        <f t="shared" si="71"/>
        <v>5685.844735557589</v>
      </c>
      <c r="K456" s="26"/>
    </row>
    <row r="457" spans="2:11" s="29" customFormat="1">
      <c r="B457" s="36"/>
      <c r="C457" s="37"/>
      <c r="D457" s="40">
        <v>21600</v>
      </c>
      <c r="E457" s="55"/>
      <c r="F457" s="25">
        <f t="shared" si="67"/>
        <v>2580.3375755040001</v>
      </c>
      <c r="G457" s="25">
        <f t="shared" si="68"/>
        <v>3887.2039510080008</v>
      </c>
      <c r="H457" s="25">
        <f t="shared" si="69"/>
        <v>4638.2656065120009</v>
      </c>
      <c r="I457" s="25">
        <f t="shared" si="70"/>
        <v>5180.9426824739039</v>
      </c>
      <c r="J457" s="25">
        <f t="shared" si="71"/>
        <v>5699.0369507212963</v>
      </c>
      <c r="K457" s="26"/>
    </row>
    <row r="458" spans="2:11" s="29" customFormat="1">
      <c r="B458" s="36"/>
      <c r="C458" s="37"/>
      <c r="D458" s="40">
        <v>21650</v>
      </c>
      <c r="E458" s="55"/>
      <c r="F458" s="25">
        <f t="shared" si="67"/>
        <v>2586.3105791510002</v>
      </c>
      <c r="G458" s="25">
        <f t="shared" si="68"/>
        <v>3896.2021083020009</v>
      </c>
      <c r="H458" s="25">
        <f t="shared" si="69"/>
        <v>4649.0023324530011</v>
      </c>
      <c r="I458" s="25">
        <f t="shared" si="70"/>
        <v>5192.9356053500014</v>
      </c>
      <c r="J458" s="25">
        <f t="shared" si="71"/>
        <v>5712.2291658850027</v>
      </c>
      <c r="K458" s="26"/>
    </row>
    <row r="459" spans="2:11" s="29" customFormat="1">
      <c r="B459" s="36"/>
      <c r="C459" s="37"/>
      <c r="D459" s="40">
        <v>21700</v>
      </c>
      <c r="E459" s="55"/>
      <c r="F459" s="25">
        <f t="shared" si="67"/>
        <v>2592.2835827980002</v>
      </c>
      <c r="G459" s="25">
        <f t="shared" si="68"/>
        <v>3905.2002655960009</v>
      </c>
      <c r="H459" s="25">
        <f t="shared" si="69"/>
        <v>4659.7390583940005</v>
      </c>
      <c r="I459" s="25">
        <f t="shared" si="70"/>
        <v>5204.9285282260989</v>
      </c>
      <c r="J459" s="25">
        <f t="shared" si="71"/>
        <v>5725.421381048709</v>
      </c>
      <c r="K459" s="26"/>
    </row>
    <row r="460" spans="2:11" s="29" customFormat="1">
      <c r="B460" s="36"/>
      <c r="C460" s="37"/>
      <c r="D460" s="40">
        <v>21750</v>
      </c>
      <c r="E460" s="55"/>
      <c r="F460" s="25">
        <f t="shared" si="67"/>
        <v>2598.2565864450003</v>
      </c>
      <c r="G460" s="25">
        <f t="shared" si="68"/>
        <v>3914.198422890001</v>
      </c>
      <c r="H460" s="25">
        <f t="shared" si="69"/>
        <v>4670.4757843350008</v>
      </c>
      <c r="I460" s="25">
        <f t="shared" si="70"/>
        <v>5216.9214511021955</v>
      </c>
      <c r="J460" s="25">
        <f t="shared" si="71"/>
        <v>5738.6135962124163</v>
      </c>
      <c r="K460" s="26"/>
    </row>
    <row r="461" spans="2:11" s="29" customFormat="1">
      <c r="B461" s="36"/>
      <c r="C461" s="37"/>
      <c r="D461" s="40">
        <v>21800</v>
      </c>
      <c r="E461" s="55"/>
      <c r="F461" s="25">
        <f t="shared" si="67"/>
        <v>2604.2295900920003</v>
      </c>
      <c r="G461" s="25">
        <f t="shared" si="68"/>
        <v>3923.1965801840006</v>
      </c>
      <c r="H461" s="25">
        <f t="shared" si="69"/>
        <v>4681.212510276001</v>
      </c>
      <c r="I461" s="25">
        <f t="shared" si="70"/>
        <v>5228.9143739782921</v>
      </c>
      <c r="J461" s="25">
        <f t="shared" si="71"/>
        <v>5751.8058113761226</v>
      </c>
      <c r="K461" s="26"/>
    </row>
    <row r="462" spans="2:11" s="29" customFormat="1">
      <c r="B462" s="36"/>
      <c r="C462" s="37"/>
      <c r="D462" s="40">
        <v>21850</v>
      </c>
      <c r="E462" s="55"/>
      <c r="F462" s="25">
        <f t="shared" si="67"/>
        <v>2610.2025937389999</v>
      </c>
      <c r="G462" s="25">
        <f t="shared" si="68"/>
        <v>3932.1947374780011</v>
      </c>
      <c r="H462" s="25">
        <f t="shared" si="69"/>
        <v>4691.9492362170004</v>
      </c>
      <c r="I462" s="25">
        <f t="shared" si="70"/>
        <v>5240.9072968543896</v>
      </c>
      <c r="J462" s="25">
        <f t="shared" si="71"/>
        <v>5764.9980265398299</v>
      </c>
      <c r="K462" s="26"/>
    </row>
    <row r="463" spans="2:11" s="29" customFormat="1">
      <c r="B463" s="36"/>
      <c r="C463" s="37"/>
      <c r="D463" s="40">
        <v>21900</v>
      </c>
      <c r="E463" s="55"/>
      <c r="F463" s="25">
        <f t="shared" si="67"/>
        <v>2616.1755973859999</v>
      </c>
      <c r="G463" s="25">
        <f t="shared" si="68"/>
        <v>3941.1928947720007</v>
      </c>
      <c r="H463" s="25">
        <f t="shared" si="69"/>
        <v>4702.6859621580006</v>
      </c>
      <c r="I463" s="25">
        <f t="shared" si="70"/>
        <v>5252.9002197304862</v>
      </c>
      <c r="J463" s="25">
        <f t="shared" si="71"/>
        <v>5778.1902417035362</v>
      </c>
      <c r="K463" s="26"/>
    </row>
    <row r="464" spans="2:11" s="29" customFormat="1">
      <c r="B464" s="36"/>
      <c r="C464" s="37"/>
      <c r="D464" s="40">
        <v>21950</v>
      </c>
      <c r="E464" s="55"/>
      <c r="F464" s="25">
        <f t="shared" si="67"/>
        <v>2622.148601033</v>
      </c>
      <c r="G464" s="25">
        <f t="shared" si="68"/>
        <v>3950.1910520660008</v>
      </c>
      <c r="H464" s="25">
        <f t="shared" si="69"/>
        <v>4713.4226880990009</v>
      </c>
      <c r="I464" s="25">
        <f t="shared" si="70"/>
        <v>5264.8931426065828</v>
      </c>
      <c r="J464" s="25">
        <f t="shared" si="71"/>
        <v>5791.3824568672426</v>
      </c>
      <c r="K464" s="26"/>
    </row>
    <row r="465" spans="2:11" s="29" customFormat="1">
      <c r="B465" s="36"/>
      <c r="C465" s="37"/>
      <c r="D465" s="40">
        <v>22000</v>
      </c>
      <c r="E465" s="55"/>
      <c r="F465" s="25">
        <f t="shared" si="67"/>
        <v>2628.12160468</v>
      </c>
      <c r="G465" s="25">
        <f t="shared" si="68"/>
        <v>3959.1892093600009</v>
      </c>
      <c r="H465" s="25">
        <f t="shared" si="69"/>
        <v>4724.1594140400011</v>
      </c>
      <c r="I465" s="25">
        <f t="shared" si="70"/>
        <v>5276.8860654826804</v>
      </c>
      <c r="J465" s="25">
        <f t="shared" si="71"/>
        <v>5804.5746720309489</v>
      </c>
      <c r="K465" s="26"/>
    </row>
    <row r="466" spans="2:11" s="29" customFormat="1">
      <c r="B466" s="36"/>
      <c r="C466" s="37"/>
      <c r="D466" s="40">
        <v>22050</v>
      </c>
      <c r="E466" s="55"/>
      <c r="F466" s="25">
        <f t="shared" si="67"/>
        <v>2634.0946083270001</v>
      </c>
      <c r="G466" s="25">
        <f t="shared" si="68"/>
        <v>3968.1873666540009</v>
      </c>
      <c r="H466" s="25">
        <f t="shared" si="69"/>
        <v>4734.8961399810005</v>
      </c>
      <c r="I466" s="25">
        <f t="shared" si="70"/>
        <v>5288.8789883587779</v>
      </c>
      <c r="J466" s="25">
        <f t="shared" si="71"/>
        <v>5817.7668871946562</v>
      </c>
      <c r="K466" s="26"/>
    </row>
    <row r="467" spans="2:11" s="29" customFormat="1">
      <c r="B467" s="36"/>
      <c r="C467" s="37"/>
      <c r="D467" s="40">
        <v>22100</v>
      </c>
      <c r="E467" s="55"/>
      <c r="F467" s="25">
        <f t="shared" si="67"/>
        <v>2640.0676119740001</v>
      </c>
      <c r="G467" s="25">
        <f t="shared" si="68"/>
        <v>3977.185523948001</v>
      </c>
      <c r="H467" s="25">
        <f t="shared" si="69"/>
        <v>4745.6328659220007</v>
      </c>
      <c r="I467" s="25">
        <f t="shared" si="70"/>
        <v>5300.8719112348745</v>
      </c>
      <c r="J467" s="25">
        <f t="shared" si="71"/>
        <v>5830.9591023583635</v>
      </c>
      <c r="K467" s="26"/>
    </row>
    <row r="468" spans="2:11" s="29" customFormat="1">
      <c r="B468" s="36"/>
      <c r="C468" s="37"/>
      <c r="D468" s="40">
        <v>22150</v>
      </c>
      <c r="E468" s="55"/>
      <c r="F468" s="25">
        <f t="shared" si="67"/>
        <v>2646.0406156210001</v>
      </c>
      <c r="G468" s="25">
        <f t="shared" si="68"/>
        <v>3986.1836812420006</v>
      </c>
      <c r="H468" s="25">
        <f t="shared" si="69"/>
        <v>4756.369591863001</v>
      </c>
      <c r="I468" s="25">
        <f t="shared" si="70"/>
        <v>5312.8648341109711</v>
      </c>
      <c r="J468" s="25">
        <f t="shared" si="71"/>
        <v>5844.1513175220698</v>
      </c>
      <c r="K468" s="26"/>
    </row>
    <row r="469" spans="2:11" s="29" customFormat="1">
      <c r="B469" s="36"/>
      <c r="C469" s="37"/>
      <c r="D469" s="40">
        <v>22200</v>
      </c>
      <c r="E469" s="55"/>
      <c r="F469" s="25">
        <f t="shared" si="67"/>
        <v>2652.0136192680002</v>
      </c>
      <c r="G469" s="25">
        <f t="shared" si="68"/>
        <v>3995.1818385360011</v>
      </c>
      <c r="H469" s="25">
        <f t="shared" si="69"/>
        <v>4767.1063178040004</v>
      </c>
      <c r="I469" s="25">
        <f t="shared" si="70"/>
        <v>5324.8577569870686</v>
      </c>
      <c r="J469" s="25">
        <f t="shared" si="71"/>
        <v>5857.3435326857762</v>
      </c>
      <c r="K469" s="26"/>
    </row>
    <row r="470" spans="2:11" s="29" customFormat="1">
      <c r="B470" s="36"/>
      <c r="C470" s="37"/>
      <c r="D470" s="40">
        <v>22250</v>
      </c>
      <c r="E470" s="55"/>
      <c r="F470" s="25">
        <f t="shared" si="67"/>
        <v>2657.9866229150002</v>
      </c>
      <c r="G470" s="25">
        <f t="shared" si="68"/>
        <v>4004.1799958300007</v>
      </c>
      <c r="H470" s="25">
        <f t="shared" si="69"/>
        <v>4777.8430437450006</v>
      </c>
      <c r="I470" s="25">
        <f t="shared" si="70"/>
        <v>5336.8506798631652</v>
      </c>
      <c r="J470" s="25">
        <f t="shared" si="71"/>
        <v>5870.5357478494825</v>
      </c>
      <c r="K470" s="26"/>
    </row>
    <row r="471" spans="2:11" s="29" customFormat="1">
      <c r="B471" s="36"/>
      <c r="C471" s="37"/>
      <c r="D471" s="40">
        <v>22300</v>
      </c>
      <c r="E471" s="55"/>
      <c r="F471" s="25">
        <f t="shared" si="67"/>
        <v>2663.9596265620003</v>
      </c>
      <c r="G471" s="25">
        <f t="shared" si="68"/>
        <v>4013.1781531240008</v>
      </c>
      <c r="H471" s="25">
        <f t="shared" si="69"/>
        <v>4788.5797696860009</v>
      </c>
      <c r="I471" s="25">
        <f t="shared" si="70"/>
        <v>5348.8436027392627</v>
      </c>
      <c r="J471" s="25">
        <f t="shared" si="71"/>
        <v>5883.7279630131898</v>
      </c>
      <c r="K471" s="26"/>
    </row>
    <row r="472" spans="2:11" s="29" customFormat="1">
      <c r="B472" s="36"/>
      <c r="C472" s="37"/>
      <c r="D472" s="40">
        <v>22350</v>
      </c>
      <c r="E472" s="55"/>
      <c r="F472" s="25">
        <f t="shared" si="67"/>
        <v>2669.9326302090003</v>
      </c>
      <c r="G472" s="25">
        <f t="shared" si="68"/>
        <v>4022.1763104180009</v>
      </c>
      <c r="H472" s="25">
        <f t="shared" si="69"/>
        <v>4799.3164956270011</v>
      </c>
      <c r="I472" s="25">
        <f t="shared" si="70"/>
        <v>5360.8365256153593</v>
      </c>
      <c r="J472" s="25">
        <f t="shared" si="71"/>
        <v>5896.9201781768961</v>
      </c>
      <c r="K472" s="26"/>
    </row>
    <row r="473" spans="2:11" s="29" customFormat="1">
      <c r="B473" s="36"/>
      <c r="C473" s="37"/>
      <c r="D473" s="40">
        <v>22400</v>
      </c>
      <c r="E473" s="55"/>
      <c r="F473" s="25">
        <f t="shared" si="67"/>
        <v>2675.9056338560003</v>
      </c>
      <c r="G473" s="25">
        <f t="shared" si="68"/>
        <v>4031.1744677120009</v>
      </c>
      <c r="H473" s="25">
        <f t="shared" si="69"/>
        <v>4810.0532215680005</v>
      </c>
      <c r="I473" s="25">
        <f t="shared" si="70"/>
        <v>5372.8294484914568</v>
      </c>
      <c r="J473" s="25">
        <f t="shared" si="71"/>
        <v>5910.1123933406034</v>
      </c>
      <c r="K473" s="26"/>
    </row>
    <row r="474" spans="2:11" s="29" customFormat="1">
      <c r="B474" s="36"/>
      <c r="C474" s="37"/>
      <c r="D474" s="40">
        <v>22450</v>
      </c>
      <c r="E474" s="55"/>
      <c r="F474" s="25">
        <f t="shared" si="67"/>
        <v>2681.8786375030004</v>
      </c>
      <c r="G474" s="25">
        <f t="shared" si="68"/>
        <v>4040.172625006001</v>
      </c>
      <c r="H474" s="25">
        <f t="shared" si="69"/>
        <v>4820.7899475090007</v>
      </c>
      <c r="I474" s="25">
        <f t="shared" si="70"/>
        <v>5384.8223713675534</v>
      </c>
      <c r="J474" s="25">
        <f t="shared" si="71"/>
        <v>5923.3046085043097</v>
      </c>
      <c r="K474" s="26"/>
    </row>
    <row r="475" spans="2:11" s="29" customFormat="1">
      <c r="B475" s="36"/>
      <c r="C475" s="37"/>
      <c r="D475" s="40">
        <v>22500</v>
      </c>
      <c r="E475" s="55"/>
      <c r="F475" s="25">
        <f t="shared" si="67"/>
        <v>2687.85164115</v>
      </c>
      <c r="G475" s="25">
        <f t="shared" si="68"/>
        <v>4049.1707823000006</v>
      </c>
      <c r="H475" s="25">
        <f t="shared" si="69"/>
        <v>4831.526673450001</v>
      </c>
      <c r="I475" s="25">
        <f t="shared" si="70"/>
        <v>5396.81529424365</v>
      </c>
      <c r="J475" s="25">
        <f t="shared" si="71"/>
        <v>5936.4968236680161</v>
      </c>
      <c r="K475" s="26"/>
    </row>
    <row r="476" spans="2:11" s="29" customFormat="1">
      <c r="B476" s="36"/>
      <c r="C476" s="37"/>
      <c r="D476" s="40">
        <v>22550</v>
      </c>
      <c r="E476" s="55"/>
      <c r="F476" s="25">
        <f t="shared" si="67"/>
        <v>2693.824644797</v>
      </c>
      <c r="G476" s="25">
        <f t="shared" si="68"/>
        <v>4058.1689395940011</v>
      </c>
      <c r="H476" s="25">
        <f t="shared" si="69"/>
        <v>4842.2633993910003</v>
      </c>
      <c r="I476" s="25">
        <f t="shared" si="70"/>
        <v>5408.8082171197475</v>
      </c>
      <c r="J476" s="25">
        <f t="shared" si="71"/>
        <v>5949.6890388317233</v>
      </c>
      <c r="K476" s="26"/>
    </row>
    <row r="477" spans="2:11" s="29" customFormat="1">
      <c r="B477" s="36"/>
      <c r="C477" s="37"/>
      <c r="D477" s="40">
        <v>22600</v>
      </c>
      <c r="E477" s="55"/>
      <c r="F477" s="25">
        <f t="shared" si="67"/>
        <v>2699.7976484440001</v>
      </c>
      <c r="G477" s="25">
        <f t="shared" si="68"/>
        <v>4067.1670968880007</v>
      </c>
      <c r="H477" s="25">
        <f t="shared" si="69"/>
        <v>4853.0001253320006</v>
      </c>
      <c r="I477" s="25">
        <f t="shared" si="70"/>
        <v>5420.8011399958441</v>
      </c>
      <c r="J477" s="25">
        <f t="shared" si="71"/>
        <v>5962.8812539954297</v>
      </c>
      <c r="K477" s="26"/>
    </row>
    <row r="478" spans="2:11" s="29" customFormat="1">
      <c r="B478" s="36"/>
      <c r="C478" s="37"/>
      <c r="D478" s="40">
        <v>22650</v>
      </c>
      <c r="E478" s="55"/>
      <c r="F478" s="25">
        <f t="shared" si="67"/>
        <v>2705.7706520910001</v>
      </c>
      <c r="G478" s="25">
        <f t="shared" si="68"/>
        <v>4076.1652541820008</v>
      </c>
      <c r="H478" s="25">
        <f t="shared" si="69"/>
        <v>4863.7368512730009</v>
      </c>
      <c r="I478" s="25">
        <f t="shared" si="70"/>
        <v>5432.7940628719416</v>
      </c>
      <c r="J478" s="25">
        <f t="shared" si="71"/>
        <v>5976.0734691591369</v>
      </c>
      <c r="K478" s="26"/>
    </row>
    <row r="479" spans="2:11" s="29" customFormat="1">
      <c r="B479" s="36"/>
      <c r="C479" s="37"/>
      <c r="D479" s="40">
        <v>22700</v>
      </c>
      <c r="E479" s="55"/>
      <c r="F479" s="25">
        <f t="shared" si="67"/>
        <v>2711.7436557380001</v>
      </c>
      <c r="G479" s="25">
        <f t="shared" si="68"/>
        <v>4085.1634114760009</v>
      </c>
      <c r="H479" s="25">
        <f t="shared" si="69"/>
        <v>4874.4735772140011</v>
      </c>
      <c r="I479" s="25">
        <f t="shared" si="70"/>
        <v>5444.7869857480382</v>
      </c>
      <c r="J479" s="25">
        <f t="shared" si="71"/>
        <v>5989.2656843228433</v>
      </c>
      <c r="K479" s="26"/>
    </row>
    <row r="480" spans="2:11" s="29" customFormat="1">
      <c r="B480" s="36"/>
      <c r="C480" s="37"/>
      <c r="D480" s="40">
        <v>22750</v>
      </c>
      <c r="E480" s="55"/>
      <c r="F480" s="25">
        <f t="shared" si="67"/>
        <v>2717.7166593850002</v>
      </c>
      <c r="G480" s="25">
        <f t="shared" si="68"/>
        <v>4094.1615687700009</v>
      </c>
      <c r="H480" s="25">
        <f t="shared" si="69"/>
        <v>4885.2103031550005</v>
      </c>
      <c r="I480" s="25">
        <f t="shared" si="70"/>
        <v>5456.7799086241357</v>
      </c>
      <c r="J480" s="25">
        <f t="shared" si="71"/>
        <v>6002.4578994865496</v>
      </c>
      <c r="K480" s="26"/>
    </row>
    <row r="481" spans="2:11" s="29" customFormat="1">
      <c r="B481" s="36"/>
      <c r="C481" s="37"/>
      <c r="D481" s="40">
        <v>22800</v>
      </c>
      <c r="E481" s="55"/>
      <c r="F481" s="25">
        <f t="shared" si="67"/>
        <v>2723.6896630320002</v>
      </c>
      <c r="G481" s="25">
        <f t="shared" si="68"/>
        <v>4103.159726064001</v>
      </c>
      <c r="H481" s="25">
        <f t="shared" si="69"/>
        <v>4895.9470290960007</v>
      </c>
      <c r="I481" s="25">
        <f t="shared" si="70"/>
        <v>5468.7728315002323</v>
      </c>
      <c r="J481" s="25">
        <f t="shared" si="71"/>
        <v>6015.6501146502569</v>
      </c>
      <c r="K481" s="26"/>
    </row>
    <row r="482" spans="2:11" s="29" customFormat="1">
      <c r="B482" s="36"/>
      <c r="C482" s="37"/>
      <c r="D482" s="40">
        <v>22850</v>
      </c>
      <c r="E482" s="55"/>
      <c r="F482" s="25">
        <f t="shared" si="67"/>
        <v>2729.6626666790003</v>
      </c>
      <c r="G482" s="25">
        <f t="shared" si="68"/>
        <v>4112.1578833580006</v>
      </c>
      <c r="H482" s="25">
        <f t="shared" si="69"/>
        <v>4906.683755037001</v>
      </c>
      <c r="I482" s="25">
        <f t="shared" si="70"/>
        <v>5480.7657543763289</v>
      </c>
      <c r="J482" s="25">
        <f t="shared" si="71"/>
        <v>6028.8423298139633</v>
      </c>
      <c r="K482" s="26"/>
    </row>
    <row r="483" spans="2:11" s="29" customFormat="1">
      <c r="B483" s="36"/>
      <c r="C483" s="37"/>
      <c r="D483" s="40">
        <v>22900</v>
      </c>
      <c r="E483" s="55"/>
      <c r="F483" s="25">
        <f t="shared" si="67"/>
        <v>2735.6356703260003</v>
      </c>
      <c r="G483" s="25">
        <f t="shared" si="68"/>
        <v>4121.1560406520011</v>
      </c>
      <c r="H483" s="25">
        <f t="shared" si="69"/>
        <v>4917.4204809780003</v>
      </c>
      <c r="I483" s="25">
        <f t="shared" si="70"/>
        <v>5492.7586772524264</v>
      </c>
      <c r="J483" s="25">
        <f t="shared" si="71"/>
        <v>6042.0345449776705</v>
      </c>
      <c r="K483" s="26"/>
    </row>
    <row r="484" spans="2:11" s="29" customFormat="1">
      <c r="B484" s="36"/>
      <c r="C484" s="37"/>
      <c r="D484" s="40">
        <v>22950</v>
      </c>
      <c r="E484" s="55"/>
      <c r="F484" s="25">
        <f t="shared" si="67"/>
        <v>2741.6086739729999</v>
      </c>
      <c r="G484" s="25">
        <f t="shared" si="68"/>
        <v>4130.1541979460007</v>
      </c>
      <c r="H484" s="25">
        <f t="shared" si="69"/>
        <v>4928.1572069190006</v>
      </c>
      <c r="I484" s="25">
        <f t="shared" si="70"/>
        <v>5504.7516001285239</v>
      </c>
      <c r="J484" s="25">
        <f t="shared" si="71"/>
        <v>6055.2267601413769</v>
      </c>
      <c r="K484" s="26"/>
    </row>
    <row r="485" spans="2:11" s="29" customFormat="1">
      <c r="B485" s="36"/>
      <c r="C485" s="37"/>
      <c r="D485" s="40">
        <v>23000</v>
      </c>
      <c r="E485" s="55"/>
      <c r="F485" s="25">
        <f t="shared" si="67"/>
        <v>2747.5816776199999</v>
      </c>
      <c r="G485" s="25">
        <f t="shared" si="68"/>
        <v>4139.1523552400013</v>
      </c>
      <c r="H485" s="25">
        <f t="shared" si="69"/>
        <v>4938.8939328600009</v>
      </c>
      <c r="I485" s="25">
        <f t="shared" si="70"/>
        <v>5516.7445230046205</v>
      </c>
      <c r="J485" s="25">
        <f t="shared" si="71"/>
        <v>6068.4189753050832</v>
      </c>
      <c r="K485" s="26"/>
    </row>
    <row r="486" spans="2:11" s="29" customFormat="1">
      <c r="B486" s="36"/>
      <c r="C486" s="37"/>
      <c r="D486" s="40">
        <v>23050</v>
      </c>
      <c r="E486" s="55"/>
      <c r="F486" s="25">
        <f t="shared" si="67"/>
        <v>2753.554681267</v>
      </c>
      <c r="G486" s="25">
        <f t="shared" si="68"/>
        <v>4148.1505125340009</v>
      </c>
      <c r="H486" s="25">
        <f t="shared" si="69"/>
        <v>4949.6306588010011</v>
      </c>
      <c r="I486" s="25">
        <f t="shared" si="70"/>
        <v>5528.7374458807171</v>
      </c>
      <c r="J486" s="25">
        <f t="shared" si="71"/>
        <v>6081.6111904687905</v>
      </c>
      <c r="K486" s="26"/>
    </row>
    <row r="487" spans="2:11" s="29" customFormat="1">
      <c r="B487" s="36"/>
      <c r="C487" s="37"/>
      <c r="D487" s="40">
        <v>23100</v>
      </c>
      <c r="E487" s="55"/>
      <c r="F487" s="25">
        <f t="shared" si="67"/>
        <v>2759.527684914</v>
      </c>
      <c r="G487" s="25">
        <f t="shared" si="68"/>
        <v>4157.1486698280005</v>
      </c>
      <c r="H487" s="25">
        <f t="shared" si="69"/>
        <v>4960.3673847420005</v>
      </c>
      <c r="I487" s="25">
        <f t="shared" si="70"/>
        <v>5540.7303687568146</v>
      </c>
      <c r="J487" s="25">
        <f t="shared" si="71"/>
        <v>6094.8034056324968</v>
      </c>
      <c r="K487" s="26"/>
    </row>
    <row r="488" spans="2:11" s="29" customFormat="1">
      <c r="B488" s="36"/>
      <c r="C488" s="37"/>
      <c r="D488" s="40">
        <v>23150</v>
      </c>
      <c r="E488" s="55"/>
      <c r="F488" s="25">
        <f t="shared" si="67"/>
        <v>2765.5006885610001</v>
      </c>
      <c r="G488" s="25">
        <f t="shared" si="68"/>
        <v>4166.146827122001</v>
      </c>
      <c r="H488" s="25">
        <f t="shared" si="69"/>
        <v>4971.1041106830007</v>
      </c>
      <c r="I488" s="25">
        <f t="shared" si="70"/>
        <v>5552.7232916329112</v>
      </c>
      <c r="J488" s="25">
        <f t="shared" si="71"/>
        <v>6107.9956207962041</v>
      </c>
      <c r="K488" s="26"/>
    </row>
    <row r="489" spans="2:11" s="29" customFormat="1">
      <c r="B489" s="36"/>
      <c r="C489" s="37"/>
      <c r="D489" s="40">
        <v>23200</v>
      </c>
      <c r="E489" s="55"/>
      <c r="F489" s="25">
        <f t="shared" si="67"/>
        <v>2771.4736922080001</v>
      </c>
      <c r="G489" s="25">
        <f t="shared" si="68"/>
        <v>4175.1449844160006</v>
      </c>
      <c r="H489" s="25">
        <f t="shared" si="69"/>
        <v>4981.840836624001</v>
      </c>
      <c r="I489" s="25">
        <f t="shared" si="70"/>
        <v>5564.7162145090078</v>
      </c>
      <c r="J489" s="25">
        <f t="shared" si="71"/>
        <v>6121.1878359599104</v>
      </c>
      <c r="K489" s="26"/>
    </row>
    <row r="490" spans="2:11" s="29" customFormat="1">
      <c r="B490" s="36"/>
      <c r="C490" s="37"/>
      <c r="D490" s="40">
        <v>23250</v>
      </c>
      <c r="E490" s="55"/>
      <c r="F490" s="25">
        <f t="shared" si="67"/>
        <v>2777.4466958550001</v>
      </c>
      <c r="G490" s="25">
        <f t="shared" si="68"/>
        <v>4184.1431417100011</v>
      </c>
      <c r="H490" s="25">
        <f t="shared" si="69"/>
        <v>4992.5775625650003</v>
      </c>
      <c r="I490" s="25">
        <f t="shared" si="70"/>
        <v>5576.7091373851054</v>
      </c>
      <c r="J490" s="25">
        <f t="shared" si="71"/>
        <v>6134.3800511236168</v>
      </c>
      <c r="K490" s="26"/>
    </row>
    <row r="491" spans="2:11" s="29" customFormat="1">
      <c r="B491" s="36"/>
      <c r="C491" s="37"/>
      <c r="D491" s="40">
        <v>23300</v>
      </c>
      <c r="E491" s="55"/>
      <c r="F491" s="25">
        <f t="shared" si="67"/>
        <v>2783.4196995020002</v>
      </c>
      <c r="G491" s="25">
        <f t="shared" si="68"/>
        <v>4193.1412990040008</v>
      </c>
      <c r="H491" s="25">
        <f t="shared" si="69"/>
        <v>5003.3142885060006</v>
      </c>
      <c r="I491" s="25">
        <f t="shared" si="70"/>
        <v>5588.7020602612029</v>
      </c>
      <c r="J491" s="25">
        <f t="shared" si="71"/>
        <v>6147.5722662873241</v>
      </c>
      <c r="K491" s="26"/>
    </row>
    <row r="492" spans="2:11" s="29" customFormat="1">
      <c r="B492" s="36"/>
      <c r="C492" s="37"/>
      <c r="D492" s="40">
        <v>23350</v>
      </c>
      <c r="E492" s="55"/>
      <c r="F492" s="25">
        <f t="shared" si="67"/>
        <v>2789.3927031490002</v>
      </c>
      <c r="G492" s="25">
        <f t="shared" si="68"/>
        <v>4202.1394562980004</v>
      </c>
      <c r="H492" s="25">
        <f t="shared" si="69"/>
        <v>5014.0510144470009</v>
      </c>
      <c r="I492" s="25">
        <f t="shared" si="70"/>
        <v>5600.6949831372995</v>
      </c>
      <c r="J492" s="25">
        <f t="shared" si="71"/>
        <v>6160.7644814510304</v>
      </c>
      <c r="K492" s="26"/>
    </row>
    <row r="493" spans="2:11" s="29" customFormat="1">
      <c r="B493" s="36"/>
      <c r="C493" s="37"/>
      <c r="D493" s="40">
        <v>23400</v>
      </c>
      <c r="E493" s="55"/>
      <c r="F493" s="25">
        <f t="shared" ref="F493:F525" si="72">VLOOKUP($D493,$G$8:$S$21,1,TRUE)*VLOOKUP($D493,$G$8:$S$21,2,TRUE)+VLOOKUP($D493,$G$8:$S$21,3,TRUE)*($D493-VLOOKUP($D493,$G$8:$S$21,1,TRUE))</f>
        <v>2795.3657067960003</v>
      </c>
      <c r="G493" s="25">
        <f t="shared" ref="G493:G525" si="73">VLOOKUP($D493,$G$8:$S$21,1,TRUE)*VLOOKUP($D493,$G$8:$S$21,4,TRUE)+VLOOKUP($D493,$G$8:$S$21,5,TRUE)*($D493-VLOOKUP($D493,$G$8:$S$21,1,TRUE))</f>
        <v>4211.1376135920009</v>
      </c>
      <c r="H493" s="25">
        <f t="shared" ref="H493:H525" si="74">VLOOKUP($D493,$G$8:$S$21,1,TRUE)*VLOOKUP($D493,$G$8:$S$21,6,TRUE)+VLOOKUP($D493,$G$8:$S$21,7,TRUE)*($D493-VLOOKUP($D493,$G$8:$S$21,1,TRUE))</f>
        <v>5024.7877403880011</v>
      </c>
      <c r="I493" s="25">
        <f t="shared" ref="I493:I525" si="75">VLOOKUP($D493,$G$8:$S$21,1,TRUE)*VLOOKUP($D493,$G$8:$S$21,8,TRUE)+VLOOKUP($D493,$G$8:$S$21,9,TRUE)*($D493-VLOOKUP($D493,$G$8:$S$21,1,TRUE))</f>
        <v>5612.6879060133961</v>
      </c>
      <c r="J493" s="25">
        <f t="shared" ref="J493:J525" si="76">VLOOKUP($D493,$G$8:$S$21,1,TRUE)*VLOOKUP($D493,$G$8:$S$21,10,TRUE)+VLOOKUP($D493,$G$8:$S$21,11,TRUE)*($D493-VLOOKUP($D493,$G$8:$S$21,1,TRUE))</f>
        <v>6173.9566966147377</v>
      </c>
      <c r="K493" s="26"/>
    </row>
    <row r="494" spans="2:11" s="29" customFormat="1">
      <c r="B494" s="36"/>
      <c r="C494" s="37"/>
      <c r="D494" s="40">
        <v>23450</v>
      </c>
      <c r="E494" s="55"/>
      <c r="F494" s="25">
        <f t="shared" si="72"/>
        <v>2801.3387104430003</v>
      </c>
      <c r="G494" s="25">
        <f t="shared" si="73"/>
        <v>4220.1357708860014</v>
      </c>
      <c r="H494" s="25">
        <f t="shared" si="74"/>
        <v>5035.5244663290014</v>
      </c>
      <c r="I494" s="25">
        <f t="shared" si="75"/>
        <v>5624.6808288894936</v>
      </c>
      <c r="J494" s="25">
        <f t="shared" si="76"/>
        <v>6187.148911778444</v>
      </c>
      <c r="K494" s="26"/>
    </row>
    <row r="495" spans="2:11" s="29" customFormat="1">
      <c r="B495" s="36"/>
      <c r="C495" s="37"/>
      <c r="D495" s="40">
        <v>23500</v>
      </c>
      <c r="E495" s="55"/>
      <c r="F495" s="25">
        <f t="shared" si="72"/>
        <v>2807.3117140900004</v>
      </c>
      <c r="G495" s="25">
        <f t="shared" si="73"/>
        <v>4229.133928180001</v>
      </c>
      <c r="H495" s="25">
        <f t="shared" si="74"/>
        <v>5046.2611922700007</v>
      </c>
      <c r="I495" s="25">
        <f t="shared" si="75"/>
        <v>5636.6737517655902</v>
      </c>
      <c r="J495" s="25">
        <f t="shared" si="76"/>
        <v>6200.3411269421504</v>
      </c>
      <c r="K495" s="26"/>
    </row>
    <row r="496" spans="2:11" s="29" customFormat="1">
      <c r="B496" s="36"/>
      <c r="C496" s="37"/>
      <c r="D496" s="40">
        <v>23550</v>
      </c>
      <c r="E496" s="55"/>
      <c r="F496" s="25">
        <f t="shared" si="72"/>
        <v>2813.2847177370004</v>
      </c>
      <c r="G496" s="25">
        <f t="shared" si="73"/>
        <v>4238.1320854740006</v>
      </c>
      <c r="H496" s="25">
        <f t="shared" si="74"/>
        <v>5056.997918211001</v>
      </c>
      <c r="I496" s="25">
        <f t="shared" si="75"/>
        <v>5648.6666746416877</v>
      </c>
      <c r="J496" s="25">
        <f t="shared" si="76"/>
        <v>6213.5333421058567</v>
      </c>
      <c r="K496" s="26"/>
    </row>
    <row r="497" spans="2:11" s="29" customFormat="1">
      <c r="B497" s="36"/>
      <c r="C497" s="37"/>
      <c r="D497" s="40">
        <v>23600</v>
      </c>
      <c r="E497" s="55"/>
      <c r="F497" s="25">
        <f t="shared" si="72"/>
        <v>2819.2577213840004</v>
      </c>
      <c r="G497" s="25">
        <f t="shared" si="73"/>
        <v>4247.1302427680012</v>
      </c>
      <c r="H497" s="25">
        <f t="shared" si="74"/>
        <v>5067.7346441520003</v>
      </c>
      <c r="I497" s="25">
        <f t="shared" si="75"/>
        <v>5660.6595975177843</v>
      </c>
      <c r="J497" s="25">
        <f t="shared" si="76"/>
        <v>6226.725557269564</v>
      </c>
      <c r="K497" s="26"/>
    </row>
    <row r="498" spans="2:11" s="29" customFormat="1">
      <c r="B498" s="36"/>
      <c r="C498" s="37"/>
      <c r="D498" s="40">
        <v>23650</v>
      </c>
      <c r="E498" s="55"/>
      <c r="F498" s="25">
        <f t="shared" si="72"/>
        <v>2825.230725031</v>
      </c>
      <c r="G498" s="25">
        <f t="shared" si="73"/>
        <v>4256.1284000620008</v>
      </c>
      <c r="H498" s="25">
        <f t="shared" si="74"/>
        <v>5078.4713700930006</v>
      </c>
      <c r="I498" s="25">
        <f t="shared" si="75"/>
        <v>5672.6525203938818</v>
      </c>
      <c r="J498" s="25">
        <f t="shared" si="76"/>
        <v>6239.9177724332712</v>
      </c>
      <c r="K498" s="26"/>
    </row>
    <row r="499" spans="2:11" s="29" customFormat="1">
      <c r="B499" s="36"/>
      <c r="C499" s="37"/>
      <c r="D499" s="40">
        <v>23700</v>
      </c>
      <c r="E499" s="55"/>
      <c r="F499" s="25">
        <f t="shared" si="72"/>
        <v>2831.2037286780001</v>
      </c>
      <c r="G499" s="25">
        <f t="shared" si="73"/>
        <v>4265.1265573560013</v>
      </c>
      <c r="H499" s="25">
        <f t="shared" si="74"/>
        <v>5089.2080960340008</v>
      </c>
      <c r="I499" s="25">
        <f t="shared" si="75"/>
        <v>5684.6454432699784</v>
      </c>
      <c r="J499" s="25">
        <f t="shared" si="76"/>
        <v>6253.1099875969776</v>
      </c>
      <c r="K499" s="26"/>
    </row>
    <row r="500" spans="2:11" s="29" customFormat="1">
      <c r="B500" s="36"/>
      <c r="C500" s="37"/>
      <c r="D500" s="40">
        <v>23750</v>
      </c>
      <c r="E500" s="55"/>
      <c r="F500" s="25">
        <f t="shared" si="72"/>
        <v>2837.1767323250001</v>
      </c>
      <c r="G500" s="25">
        <f t="shared" si="73"/>
        <v>4274.1247146500009</v>
      </c>
      <c r="H500" s="25">
        <f t="shared" si="74"/>
        <v>5099.9448219750011</v>
      </c>
      <c r="I500" s="25">
        <f t="shared" si="75"/>
        <v>5696.638366146075</v>
      </c>
      <c r="J500" s="25">
        <f t="shared" si="76"/>
        <v>6266.3022027606839</v>
      </c>
      <c r="K500" s="26"/>
    </row>
    <row r="501" spans="2:11" s="29" customFormat="1">
      <c r="B501" s="36"/>
      <c r="C501" s="37"/>
      <c r="D501" s="40">
        <v>23800</v>
      </c>
      <c r="E501" s="55"/>
      <c r="F501" s="25">
        <f t="shared" si="72"/>
        <v>2843.1497359720001</v>
      </c>
      <c r="G501" s="25">
        <f t="shared" si="73"/>
        <v>4283.1228719440005</v>
      </c>
      <c r="H501" s="25">
        <f t="shared" si="74"/>
        <v>5110.6815479160014</v>
      </c>
      <c r="I501" s="25">
        <f t="shared" si="75"/>
        <v>5708.6312890221725</v>
      </c>
      <c r="J501" s="25">
        <f t="shared" si="76"/>
        <v>6279.4944179243903</v>
      </c>
      <c r="K501" s="26"/>
    </row>
    <row r="502" spans="2:11" s="29" customFormat="1">
      <c r="B502" s="36"/>
      <c r="C502" s="37"/>
      <c r="D502" s="40">
        <v>23850</v>
      </c>
      <c r="E502" s="55"/>
      <c r="F502" s="25">
        <f t="shared" si="72"/>
        <v>2849.1227396190002</v>
      </c>
      <c r="G502" s="25">
        <f t="shared" si="73"/>
        <v>4292.121029238001</v>
      </c>
      <c r="H502" s="25">
        <f t="shared" si="74"/>
        <v>5121.4182738570007</v>
      </c>
      <c r="I502" s="25">
        <f t="shared" si="75"/>
        <v>5720.6242118982691</v>
      </c>
      <c r="J502" s="25">
        <f t="shared" si="76"/>
        <v>6292.6866330880976</v>
      </c>
      <c r="K502" s="26"/>
    </row>
    <row r="503" spans="2:11" s="29" customFormat="1">
      <c r="B503" s="36"/>
      <c r="C503" s="37"/>
      <c r="D503" s="40">
        <v>23900</v>
      </c>
      <c r="E503" s="55"/>
      <c r="F503" s="25">
        <f t="shared" si="72"/>
        <v>2855.0957432660002</v>
      </c>
      <c r="G503" s="25">
        <f t="shared" si="73"/>
        <v>4301.1191865320006</v>
      </c>
      <c r="H503" s="25">
        <f t="shared" si="74"/>
        <v>5132.154999798001</v>
      </c>
      <c r="I503" s="25">
        <f t="shared" si="75"/>
        <v>5732.6171347743666</v>
      </c>
      <c r="J503" s="25">
        <f t="shared" si="76"/>
        <v>6305.8788482518048</v>
      </c>
      <c r="K503" s="26"/>
    </row>
    <row r="504" spans="2:11" s="29" customFormat="1">
      <c r="B504" s="36"/>
      <c r="C504" s="37"/>
      <c r="D504" s="40">
        <v>23950</v>
      </c>
      <c r="E504" s="55"/>
      <c r="F504" s="25">
        <f t="shared" si="72"/>
        <v>2861.0687469130003</v>
      </c>
      <c r="G504" s="25">
        <f t="shared" si="73"/>
        <v>4310.1173438260012</v>
      </c>
      <c r="H504" s="25">
        <f t="shared" si="74"/>
        <v>5142.8917257390003</v>
      </c>
      <c r="I504" s="25">
        <f t="shared" si="75"/>
        <v>5744.6100576504632</v>
      </c>
      <c r="J504" s="25">
        <f t="shared" si="76"/>
        <v>6319.0710634155112</v>
      </c>
      <c r="K504" s="26"/>
    </row>
    <row r="505" spans="2:11" s="29" customFormat="1">
      <c r="B505" s="36"/>
      <c r="C505" s="37"/>
      <c r="D505" s="40">
        <v>24000</v>
      </c>
      <c r="E505" s="55"/>
      <c r="F505" s="25">
        <f t="shared" si="72"/>
        <v>2867.0417505600003</v>
      </c>
      <c r="G505" s="25">
        <f t="shared" si="73"/>
        <v>4319.1155011200008</v>
      </c>
      <c r="H505" s="25">
        <f t="shared" si="74"/>
        <v>5153.6284516800006</v>
      </c>
      <c r="I505" s="25">
        <f t="shared" si="75"/>
        <v>5756.6029805265607</v>
      </c>
      <c r="J505" s="25">
        <f t="shared" si="76"/>
        <v>6332.2632785792175</v>
      </c>
      <c r="K505" s="26"/>
    </row>
    <row r="506" spans="2:11" s="29" customFormat="1">
      <c r="B506" s="36"/>
      <c r="C506" s="37"/>
      <c r="D506" s="40">
        <v>24050</v>
      </c>
      <c r="E506" s="55"/>
      <c r="F506" s="25">
        <f t="shared" si="72"/>
        <v>2873.0147542069999</v>
      </c>
      <c r="G506" s="25">
        <f t="shared" si="73"/>
        <v>4328.1136584140004</v>
      </c>
      <c r="H506" s="25">
        <f t="shared" si="74"/>
        <v>5164.3651776210008</v>
      </c>
      <c r="I506" s="25">
        <f t="shared" si="75"/>
        <v>5768.5959034026573</v>
      </c>
      <c r="J506" s="25">
        <f t="shared" si="76"/>
        <v>6345.4554937429239</v>
      </c>
      <c r="K506" s="26"/>
    </row>
    <row r="507" spans="2:11" s="29" customFormat="1">
      <c r="B507" s="36"/>
      <c r="C507" s="37"/>
      <c r="D507" s="40">
        <v>24100</v>
      </c>
      <c r="E507" s="55"/>
      <c r="F507" s="25">
        <f t="shared" si="72"/>
        <v>2878.9877578539999</v>
      </c>
      <c r="G507" s="25">
        <f t="shared" si="73"/>
        <v>4337.1118157080009</v>
      </c>
      <c r="H507" s="25">
        <f t="shared" si="74"/>
        <v>5175.1019035620011</v>
      </c>
      <c r="I507" s="25">
        <f t="shared" si="75"/>
        <v>5780.5888262787539</v>
      </c>
      <c r="J507" s="25">
        <f t="shared" si="76"/>
        <v>6358.6477089066311</v>
      </c>
      <c r="K507" s="26"/>
    </row>
    <row r="508" spans="2:11" s="29" customFormat="1">
      <c r="B508" s="36"/>
      <c r="C508" s="37"/>
      <c r="D508" s="40">
        <v>24150</v>
      </c>
      <c r="E508" s="55"/>
      <c r="F508" s="25">
        <f t="shared" si="72"/>
        <v>2884.960761501</v>
      </c>
      <c r="G508" s="25">
        <f t="shared" si="73"/>
        <v>4346.1099730020014</v>
      </c>
      <c r="H508" s="25">
        <f t="shared" si="74"/>
        <v>5185.8386295030014</v>
      </c>
      <c r="I508" s="25">
        <f t="shared" si="75"/>
        <v>5792.5817491548514</v>
      </c>
      <c r="J508" s="25">
        <f t="shared" si="76"/>
        <v>6371.8399240703375</v>
      </c>
      <c r="K508" s="26"/>
    </row>
    <row r="509" spans="2:11" s="29" customFormat="1">
      <c r="B509" s="36"/>
      <c r="C509" s="37"/>
      <c r="D509" s="40">
        <v>24200</v>
      </c>
      <c r="E509" s="55"/>
      <c r="F509" s="25">
        <f t="shared" si="72"/>
        <v>2890.933765148</v>
      </c>
      <c r="G509" s="25">
        <f t="shared" si="73"/>
        <v>4355.108130296001</v>
      </c>
      <c r="H509" s="25">
        <f t="shared" si="74"/>
        <v>5196.5753554440007</v>
      </c>
      <c r="I509" s="25">
        <f t="shared" si="75"/>
        <v>5804.5746720309489</v>
      </c>
      <c r="J509" s="25">
        <f t="shared" si="76"/>
        <v>6385.0321392340447</v>
      </c>
      <c r="K509" s="26"/>
    </row>
    <row r="510" spans="2:11" s="29" customFormat="1">
      <c r="B510" s="36"/>
      <c r="C510" s="37"/>
      <c r="D510" s="40">
        <v>24250</v>
      </c>
      <c r="E510" s="55"/>
      <c r="F510" s="25">
        <f t="shared" si="72"/>
        <v>2896.9067687950001</v>
      </c>
      <c r="G510" s="25">
        <f t="shared" si="73"/>
        <v>4364.1062875900006</v>
      </c>
      <c r="H510" s="25">
        <f t="shared" si="74"/>
        <v>5207.312081385001</v>
      </c>
      <c r="I510" s="25">
        <f t="shared" si="75"/>
        <v>5816.5675949070455</v>
      </c>
      <c r="J510" s="25">
        <f t="shared" si="76"/>
        <v>6398.2243543977511</v>
      </c>
      <c r="K510" s="26"/>
    </row>
    <row r="511" spans="2:11" s="29" customFormat="1">
      <c r="B511" s="36"/>
      <c r="C511" s="37"/>
      <c r="D511" s="40">
        <v>24300</v>
      </c>
      <c r="E511" s="55"/>
      <c r="F511" s="25">
        <f t="shared" si="72"/>
        <v>2902.8797724420001</v>
      </c>
      <c r="G511" s="25">
        <f t="shared" si="73"/>
        <v>4373.1044448840012</v>
      </c>
      <c r="H511" s="25">
        <f t="shared" si="74"/>
        <v>5218.0488073260003</v>
      </c>
      <c r="I511" s="25">
        <f t="shared" si="75"/>
        <v>5828.5605177831421</v>
      </c>
      <c r="J511" s="25">
        <f t="shared" si="76"/>
        <v>6411.4165695614574</v>
      </c>
      <c r="K511" s="26"/>
    </row>
    <row r="512" spans="2:11" s="29" customFormat="1">
      <c r="B512" s="36"/>
      <c r="C512" s="37"/>
      <c r="D512" s="40">
        <v>24350</v>
      </c>
      <c r="E512" s="55"/>
      <c r="F512" s="25">
        <f t="shared" si="72"/>
        <v>2908.8527760890001</v>
      </c>
      <c r="G512" s="25">
        <f t="shared" si="73"/>
        <v>4382.1026021780008</v>
      </c>
      <c r="H512" s="25">
        <f t="shared" si="74"/>
        <v>5228.7855332670006</v>
      </c>
      <c r="I512" s="25">
        <f t="shared" si="75"/>
        <v>5840.5534406592396</v>
      </c>
      <c r="J512" s="25">
        <f t="shared" si="76"/>
        <v>6424.6087847251647</v>
      </c>
      <c r="K512" s="26"/>
    </row>
    <row r="513" spans="2:11" s="29" customFormat="1">
      <c r="B513" s="36"/>
      <c r="C513" s="37"/>
      <c r="D513" s="40">
        <v>24400</v>
      </c>
      <c r="E513" s="55"/>
      <c r="F513" s="25">
        <f t="shared" si="72"/>
        <v>2914.8257797360002</v>
      </c>
      <c r="G513" s="25">
        <f t="shared" si="73"/>
        <v>4391.1007594720013</v>
      </c>
      <c r="H513" s="25">
        <f t="shared" si="74"/>
        <v>5239.5222592080008</v>
      </c>
      <c r="I513" s="25">
        <f t="shared" si="75"/>
        <v>5852.5463635353362</v>
      </c>
      <c r="J513" s="25">
        <f t="shared" si="76"/>
        <v>6437.800999888871</v>
      </c>
      <c r="K513" s="26"/>
    </row>
    <row r="514" spans="2:11" s="29" customFormat="1">
      <c r="B514" s="36"/>
      <c r="C514" s="37"/>
      <c r="D514" s="40">
        <v>24450</v>
      </c>
      <c r="E514" s="55"/>
      <c r="F514" s="25">
        <f t="shared" si="72"/>
        <v>2920.7987833830002</v>
      </c>
      <c r="G514" s="25">
        <f t="shared" si="73"/>
        <v>4400.0989167660009</v>
      </c>
      <c r="H514" s="25">
        <f t="shared" si="74"/>
        <v>5250.2589851490011</v>
      </c>
      <c r="I514" s="25">
        <f t="shared" si="75"/>
        <v>5864.5392864114328</v>
      </c>
      <c r="J514" s="25">
        <f t="shared" si="76"/>
        <v>6450.9932150525783</v>
      </c>
      <c r="K514" s="26"/>
    </row>
    <row r="515" spans="2:11" s="29" customFormat="1">
      <c r="B515" s="36"/>
      <c r="C515" s="37"/>
      <c r="D515" s="40">
        <v>24500</v>
      </c>
      <c r="E515" s="55"/>
      <c r="F515" s="25">
        <f t="shared" si="72"/>
        <v>2926.7717870300003</v>
      </c>
      <c r="G515" s="25">
        <f t="shared" si="73"/>
        <v>4409.0970740600005</v>
      </c>
      <c r="H515" s="25">
        <f t="shared" si="74"/>
        <v>5260.9957110900014</v>
      </c>
      <c r="I515" s="25">
        <f t="shared" si="75"/>
        <v>5876.5322092875303</v>
      </c>
      <c r="J515" s="25">
        <f t="shared" si="76"/>
        <v>6464.1854302162847</v>
      </c>
      <c r="K515" s="26"/>
    </row>
    <row r="516" spans="2:11" s="29" customFormat="1">
      <c r="B516" s="36"/>
      <c r="C516" s="37"/>
      <c r="D516" s="40">
        <v>24550</v>
      </c>
      <c r="E516" s="55"/>
      <c r="F516" s="25">
        <f t="shared" si="72"/>
        <v>2932.7447906770003</v>
      </c>
      <c r="G516" s="25">
        <f t="shared" si="73"/>
        <v>4418.095231354001</v>
      </c>
      <c r="H516" s="25">
        <f t="shared" si="74"/>
        <v>5271.7324370310007</v>
      </c>
      <c r="I516" s="25">
        <f t="shared" si="75"/>
        <v>5888.5251321636279</v>
      </c>
      <c r="J516" s="25">
        <f t="shared" si="76"/>
        <v>6477.377645379991</v>
      </c>
      <c r="K516" s="26"/>
    </row>
    <row r="517" spans="2:11" s="29" customFormat="1">
      <c r="B517" s="36"/>
      <c r="C517" s="37"/>
      <c r="D517" s="40">
        <v>24600</v>
      </c>
      <c r="E517" s="55"/>
      <c r="F517" s="25">
        <f t="shared" si="72"/>
        <v>2938.7177943240004</v>
      </c>
      <c r="G517" s="25">
        <f t="shared" si="73"/>
        <v>4427.0933886480007</v>
      </c>
      <c r="H517" s="25">
        <f t="shared" si="74"/>
        <v>5282.469162972001</v>
      </c>
      <c r="I517" s="25">
        <f t="shared" si="75"/>
        <v>5900.5180550397245</v>
      </c>
      <c r="J517" s="25">
        <f t="shared" si="76"/>
        <v>6490.5698605436974</v>
      </c>
      <c r="K517" s="26"/>
    </row>
    <row r="518" spans="2:11" s="29" customFormat="1">
      <c r="B518" s="36"/>
      <c r="C518" s="37"/>
      <c r="D518" s="40">
        <v>24650</v>
      </c>
      <c r="E518" s="55"/>
      <c r="F518" s="25">
        <f t="shared" si="72"/>
        <v>2944.6907979710004</v>
      </c>
      <c r="G518" s="25">
        <f t="shared" si="73"/>
        <v>4436.0915459420012</v>
      </c>
      <c r="H518" s="25">
        <f t="shared" si="74"/>
        <v>5293.2058889130003</v>
      </c>
      <c r="I518" s="25">
        <f t="shared" si="75"/>
        <v>5912.5109779158211</v>
      </c>
      <c r="J518" s="25">
        <f t="shared" si="76"/>
        <v>6503.7620757074046</v>
      </c>
      <c r="K518" s="26"/>
    </row>
    <row r="519" spans="2:11" s="29" customFormat="1">
      <c r="B519" s="36"/>
      <c r="C519" s="37"/>
      <c r="D519" s="40">
        <v>24700</v>
      </c>
      <c r="E519" s="55"/>
      <c r="F519" s="25">
        <f t="shared" si="72"/>
        <v>2950.6638016180004</v>
      </c>
      <c r="G519" s="25">
        <f t="shared" si="73"/>
        <v>4445.0897032360008</v>
      </c>
      <c r="H519" s="25">
        <f t="shared" si="74"/>
        <v>5303.9426148540006</v>
      </c>
      <c r="I519" s="25">
        <f t="shared" si="75"/>
        <v>5924.5039007919186</v>
      </c>
      <c r="J519" s="25">
        <f t="shared" si="76"/>
        <v>6516.9542908711119</v>
      </c>
      <c r="K519" s="26"/>
    </row>
    <row r="520" spans="2:11" s="29" customFormat="1">
      <c r="B520" s="36"/>
      <c r="C520" s="37"/>
      <c r="D520" s="40">
        <v>24750</v>
      </c>
      <c r="E520" s="55"/>
      <c r="F520" s="25">
        <f t="shared" si="72"/>
        <v>2956.6368052650005</v>
      </c>
      <c r="G520" s="25">
        <f t="shared" si="73"/>
        <v>4454.0878605300004</v>
      </c>
      <c r="H520" s="25">
        <f t="shared" si="74"/>
        <v>5314.6793407950008</v>
      </c>
      <c r="I520" s="25">
        <f t="shared" si="75"/>
        <v>5936.4968236680161</v>
      </c>
      <c r="J520" s="25">
        <f t="shared" si="76"/>
        <v>6530.1465060348182</v>
      </c>
      <c r="K520" s="26"/>
    </row>
    <row r="521" spans="2:11" s="29" customFormat="1">
      <c r="B521" s="36"/>
      <c r="C521" s="37"/>
      <c r="D521" s="40">
        <v>24800</v>
      </c>
      <c r="E521" s="55"/>
      <c r="F521" s="25">
        <f t="shared" si="72"/>
        <v>2962.6098089120001</v>
      </c>
      <c r="G521" s="25">
        <f t="shared" si="73"/>
        <v>4463.0860178240009</v>
      </c>
      <c r="H521" s="25">
        <f t="shared" si="74"/>
        <v>5325.4160667360011</v>
      </c>
      <c r="I521" s="25">
        <f t="shared" si="75"/>
        <v>5948.4897465441118</v>
      </c>
      <c r="J521" s="25">
        <f t="shared" si="76"/>
        <v>6543.3387211985246</v>
      </c>
      <c r="K521" s="26"/>
    </row>
    <row r="522" spans="2:11" s="29" customFormat="1">
      <c r="B522" s="36"/>
      <c r="C522" s="37"/>
      <c r="D522" s="40">
        <v>24850</v>
      </c>
      <c r="E522" s="55"/>
      <c r="F522" s="25">
        <f t="shared" si="72"/>
        <v>2968.5828125590001</v>
      </c>
      <c r="G522" s="25">
        <f t="shared" si="73"/>
        <v>4472.0841751180014</v>
      </c>
      <c r="H522" s="25">
        <f t="shared" si="74"/>
        <v>5336.1527926770013</v>
      </c>
      <c r="I522" s="25">
        <f t="shared" si="75"/>
        <v>5960.4826694202093</v>
      </c>
      <c r="J522" s="25">
        <f t="shared" si="76"/>
        <v>6556.5309363622309</v>
      </c>
      <c r="K522" s="26"/>
    </row>
    <row r="523" spans="2:11" s="29" customFormat="1">
      <c r="B523" s="36"/>
      <c r="C523" s="37"/>
      <c r="D523" s="40">
        <v>24900</v>
      </c>
      <c r="E523" s="55"/>
      <c r="F523" s="25">
        <f t="shared" si="72"/>
        <v>2974.5558162060001</v>
      </c>
      <c r="G523" s="25">
        <f t="shared" si="73"/>
        <v>4481.0823324120011</v>
      </c>
      <c r="H523" s="25">
        <f t="shared" si="74"/>
        <v>5346.8895186180007</v>
      </c>
      <c r="I523" s="25">
        <f t="shared" si="75"/>
        <v>5972.4755922963068</v>
      </c>
      <c r="J523" s="25">
        <f t="shared" si="76"/>
        <v>6569.7231515259382</v>
      </c>
      <c r="K523" s="26"/>
    </row>
    <row r="524" spans="2:11" s="29" customFormat="1">
      <c r="B524" s="36"/>
      <c r="C524" s="37"/>
      <c r="D524" s="40">
        <v>24950</v>
      </c>
      <c r="E524" s="55"/>
      <c r="F524" s="25">
        <f t="shared" si="72"/>
        <v>2980.5288198530002</v>
      </c>
      <c r="G524" s="25">
        <f t="shared" si="73"/>
        <v>4490.0804897060007</v>
      </c>
      <c r="H524" s="25">
        <f t="shared" si="74"/>
        <v>5357.626244559001</v>
      </c>
      <c r="I524" s="25">
        <f t="shared" si="75"/>
        <v>5984.4685151724034</v>
      </c>
      <c r="J524" s="25">
        <f t="shared" si="76"/>
        <v>6582.9153666896455</v>
      </c>
      <c r="K524" s="26"/>
    </row>
    <row r="525" spans="2:11" s="29" customFormat="1" ht="13.5" thickBot="1">
      <c r="B525" s="38"/>
      <c r="C525" s="39"/>
      <c r="D525" s="68">
        <v>25000</v>
      </c>
      <c r="E525" s="56"/>
      <c r="F525" s="46">
        <f t="shared" si="72"/>
        <v>2986.5018235000002</v>
      </c>
      <c r="G525" s="46">
        <f t="shared" si="73"/>
        <v>4499.0786470000012</v>
      </c>
      <c r="H525" s="46">
        <f t="shared" si="74"/>
        <v>5368.3629705000003</v>
      </c>
      <c r="I525" s="46">
        <f t="shared" si="75"/>
        <v>5996.4614380485</v>
      </c>
      <c r="J525" s="46">
        <f t="shared" si="76"/>
        <v>6596.1075818533518</v>
      </c>
      <c r="K525" s="47"/>
    </row>
    <row r="526" spans="2:11" s="29" customFormat="1"/>
    <row r="527" spans="2:11" s="29" customFormat="1"/>
    <row r="528" spans="2:11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  <row r="627" s="29" customFormat="1"/>
    <row r="628" s="29" customFormat="1"/>
    <row r="629" s="29" customFormat="1"/>
    <row r="630" s="29" customFormat="1"/>
    <row r="631" s="29" customFormat="1"/>
    <row r="632" s="29" customFormat="1"/>
    <row r="633" s="29" customFormat="1"/>
    <row r="634" s="29" customFormat="1"/>
    <row r="635" s="29" customFormat="1"/>
    <row r="636" s="29" customFormat="1"/>
    <row r="637" s="29" customFormat="1"/>
    <row r="638" s="29" customFormat="1"/>
    <row r="639" s="29" customFormat="1"/>
    <row r="640" s="29" customFormat="1"/>
    <row r="641" s="29" customFormat="1"/>
    <row r="642" s="29" customFormat="1"/>
    <row r="643" s="29" customFormat="1"/>
    <row r="644" s="29" customFormat="1"/>
    <row r="645" s="29" customFormat="1"/>
    <row r="646" s="29" customFormat="1"/>
    <row r="647" s="29" customFormat="1"/>
    <row r="648" s="29" customFormat="1"/>
    <row r="649" s="29" customFormat="1"/>
    <row r="650" s="29" customFormat="1"/>
    <row r="651" s="29" customFormat="1"/>
    <row r="652" s="29" customFormat="1"/>
    <row r="653" s="29" customFormat="1"/>
    <row r="654" s="29" customFormat="1"/>
    <row r="655" s="29" customFormat="1"/>
    <row r="656" s="29" customFormat="1"/>
    <row r="657" s="29" customFormat="1"/>
    <row r="658" s="29" customFormat="1"/>
    <row r="659" s="29" customFormat="1"/>
    <row r="660" s="29" customFormat="1"/>
    <row r="661" s="29" customFormat="1"/>
    <row r="662" s="29" customFormat="1"/>
    <row r="663" s="29" customFormat="1"/>
    <row r="664" s="29" customFormat="1"/>
    <row r="665" s="29" customFormat="1"/>
    <row r="666" s="29" customFormat="1"/>
    <row r="667" s="29" customFormat="1"/>
    <row r="668" s="29" customFormat="1"/>
    <row r="669" s="29" customFormat="1"/>
    <row r="670" s="29" customFormat="1"/>
    <row r="671" s="29" customFormat="1"/>
    <row r="672" s="29" customFormat="1"/>
    <row r="673" s="29" customFormat="1"/>
    <row r="674" s="29" customFormat="1"/>
    <row r="675" s="29" customFormat="1"/>
    <row r="676" s="29" customFormat="1"/>
    <row r="677" s="29" customFormat="1"/>
    <row r="678" s="29" customFormat="1"/>
    <row r="679" s="29" customFormat="1"/>
    <row r="680" s="29" customFormat="1"/>
    <row r="681" s="29" customFormat="1"/>
    <row r="682" s="29" customFormat="1"/>
    <row r="683" s="29" customFormat="1"/>
    <row r="684" s="29" customFormat="1"/>
    <row r="685" s="29" customFormat="1"/>
    <row r="686" s="29" customFormat="1"/>
    <row r="687" s="29" customFormat="1"/>
    <row r="688" s="29" customFormat="1"/>
    <row r="689" s="29" customFormat="1"/>
    <row r="690" s="29" customFormat="1"/>
    <row r="691" s="29" customFormat="1"/>
    <row r="692" s="29" customFormat="1"/>
    <row r="693" s="29" customFormat="1"/>
    <row r="694" s="29" customFormat="1"/>
    <row r="695" s="29" customFormat="1"/>
    <row r="696" s="29" customFormat="1"/>
    <row r="697" s="29" customFormat="1"/>
    <row r="698" s="29" customFormat="1"/>
    <row r="699" s="29" customFormat="1"/>
    <row r="700" s="29" customFormat="1"/>
    <row r="701" s="29" customFormat="1"/>
    <row r="702" s="29" customFormat="1"/>
    <row r="703" s="29" customFormat="1"/>
    <row r="704" s="29" customFormat="1"/>
    <row r="705" s="29" customFormat="1"/>
    <row r="706" s="29" customFormat="1"/>
    <row r="707" s="29" customFormat="1"/>
    <row r="708" s="29" customFormat="1"/>
    <row r="709" s="29" customFormat="1"/>
    <row r="710" s="29" customFormat="1"/>
    <row r="711" s="29" customFormat="1"/>
    <row r="712" s="29" customFormat="1"/>
    <row r="713" s="29" customFormat="1"/>
    <row r="714" s="29" customFormat="1"/>
    <row r="715" s="29" customFormat="1"/>
    <row r="716" s="29" customFormat="1"/>
    <row r="717" s="29" customFormat="1"/>
    <row r="718" s="29" customFormat="1"/>
    <row r="719" s="29" customFormat="1"/>
    <row r="720" s="29" customFormat="1"/>
    <row r="721" s="29" customFormat="1"/>
    <row r="722" s="29" customFormat="1"/>
    <row r="723" s="29" customFormat="1"/>
    <row r="724" s="29" customFormat="1"/>
    <row r="725" s="29" customFormat="1"/>
    <row r="726" s="29" customFormat="1"/>
    <row r="727" s="29" customFormat="1"/>
    <row r="728" s="29" customFormat="1"/>
    <row r="729" s="29" customFormat="1"/>
    <row r="730" s="29" customFormat="1"/>
    <row r="731" s="29" customFormat="1"/>
    <row r="732" s="29" customFormat="1"/>
    <row r="733" s="29" customFormat="1"/>
    <row r="734" s="29" customFormat="1"/>
    <row r="735" s="29" customFormat="1"/>
    <row r="736" s="29" customFormat="1"/>
    <row r="737" s="29" customFormat="1"/>
    <row r="738" s="29" customFormat="1"/>
    <row r="739" s="29" customFormat="1"/>
    <row r="740" s="29" customFormat="1"/>
    <row r="741" s="29" customFormat="1"/>
    <row r="742" s="29" customFormat="1"/>
    <row r="743" s="29" customFormat="1"/>
    <row r="744" s="29" customFormat="1"/>
    <row r="745" s="29" customFormat="1"/>
    <row r="746" s="29" customFormat="1"/>
    <row r="747" s="29" customFormat="1"/>
    <row r="748" s="29" customFormat="1"/>
    <row r="749" s="29" customFormat="1"/>
    <row r="750" s="29" customFormat="1"/>
    <row r="751" s="29" customFormat="1"/>
    <row r="752" s="29" customFormat="1"/>
    <row r="753" s="29" customFormat="1"/>
    <row r="754" s="29" customFormat="1"/>
    <row r="755" s="29" customFormat="1"/>
    <row r="756" s="29" customFormat="1"/>
    <row r="757" s="29" customFormat="1"/>
    <row r="758" s="29" customFormat="1"/>
    <row r="759" s="29" customFormat="1"/>
    <row r="760" s="29" customFormat="1"/>
    <row r="761" s="29" customFormat="1"/>
    <row r="762" s="29" customFormat="1"/>
    <row r="763" s="29" customFormat="1"/>
    <row r="764" s="29" customFormat="1"/>
    <row r="765" s="29" customFormat="1"/>
    <row r="766" s="29" customFormat="1"/>
    <row r="767" s="29" customFormat="1"/>
    <row r="768" s="29" customFormat="1"/>
    <row r="769" s="29" customFormat="1"/>
    <row r="770" s="29" customFormat="1"/>
    <row r="771" s="29" customFormat="1"/>
    <row r="772" s="29" customFormat="1"/>
    <row r="773" s="29" customFormat="1"/>
    <row r="774" s="29" customFormat="1"/>
    <row r="775" s="29" customFormat="1"/>
    <row r="776" s="29" customFormat="1"/>
    <row r="777" s="29" customFormat="1"/>
    <row r="778" s="29" customFormat="1"/>
    <row r="779" s="29" customFormat="1"/>
    <row r="780" s="29" customFormat="1"/>
    <row r="781" s="29" customFormat="1"/>
    <row r="782" s="29" customFormat="1"/>
    <row r="783" s="29" customFormat="1"/>
    <row r="784" s="29" customFormat="1"/>
    <row r="785" s="29" customFormat="1"/>
    <row r="786" s="29" customFormat="1"/>
    <row r="787" s="29" customFormat="1"/>
    <row r="788" s="29" customFormat="1"/>
    <row r="789" s="29" customFormat="1"/>
    <row r="790" s="29" customFormat="1"/>
    <row r="791" s="29" customFormat="1"/>
    <row r="792" s="29" customFormat="1"/>
    <row r="793" s="29" customFormat="1"/>
    <row r="794" s="29" customFormat="1"/>
    <row r="795" s="29" customFormat="1"/>
    <row r="796" s="29" customFormat="1"/>
    <row r="797" s="29" customFormat="1"/>
    <row r="798" s="29" customFormat="1"/>
    <row r="799" s="29" customFormat="1"/>
    <row r="800" s="29" customFormat="1"/>
    <row r="801" s="29" customFormat="1"/>
    <row r="802" s="29" customFormat="1"/>
    <row r="803" s="29" customFormat="1"/>
    <row r="804" s="29" customFormat="1"/>
    <row r="805" s="29" customFormat="1"/>
    <row r="806" s="29" customFormat="1"/>
    <row r="807" s="29" customFormat="1"/>
    <row r="808" s="29" customFormat="1"/>
    <row r="809" s="29" customFormat="1"/>
    <row r="810" s="29" customFormat="1"/>
    <row r="811" s="29" customFormat="1"/>
    <row r="812" s="29" customFormat="1"/>
    <row r="813" s="29" customFormat="1"/>
    <row r="814" s="29" customFormat="1"/>
    <row r="815" s="29" customFormat="1"/>
    <row r="816" s="29" customFormat="1"/>
    <row r="817" s="29" customFormat="1"/>
    <row r="818" s="29" customFormat="1"/>
    <row r="819" s="29" customFormat="1"/>
    <row r="820" s="29" customFormat="1"/>
    <row r="821" s="29" customFormat="1"/>
    <row r="822" s="29" customFormat="1"/>
    <row r="823" s="29" customFormat="1"/>
    <row r="824" s="29" customFormat="1"/>
    <row r="825" s="29" customFormat="1"/>
    <row r="826" s="29" customFormat="1"/>
    <row r="827" s="29" customFormat="1"/>
    <row r="828" s="29" customFormat="1"/>
    <row r="829" s="29" customFormat="1"/>
    <row r="830" s="29" customFormat="1"/>
    <row r="831" s="29" customFormat="1"/>
    <row r="832" s="29" customFormat="1"/>
    <row r="833" s="29" customFormat="1"/>
    <row r="834" s="29" customFormat="1"/>
    <row r="835" s="29" customFormat="1"/>
    <row r="836" s="29" customFormat="1"/>
    <row r="837" s="29" customFormat="1"/>
    <row r="838" s="29" customFormat="1"/>
    <row r="839" s="29" customFormat="1"/>
    <row r="840" s="29" customFormat="1"/>
    <row r="841" s="29" customFormat="1"/>
    <row r="842" s="29" customFormat="1"/>
    <row r="843" s="29" customFormat="1"/>
    <row r="844" s="29" customFormat="1"/>
    <row r="845" s="29" customFormat="1"/>
    <row r="846" s="29" customFormat="1"/>
    <row r="847" s="29" customFormat="1"/>
    <row r="848" s="29" customFormat="1"/>
    <row r="849" s="29" customFormat="1"/>
    <row r="850" s="29" customFormat="1"/>
    <row r="851" s="29" customFormat="1"/>
    <row r="852" s="29" customFormat="1"/>
    <row r="853" s="29" customFormat="1"/>
    <row r="854" s="29" customFormat="1"/>
    <row r="855" s="29" customFormat="1"/>
    <row r="856" s="29" customFormat="1"/>
    <row r="857" s="29" customFormat="1"/>
    <row r="858" s="29" customFormat="1"/>
    <row r="859" s="29" customFormat="1"/>
    <row r="860" s="29" customFormat="1"/>
    <row r="861" s="29" customFormat="1"/>
    <row r="862" s="29" customFormat="1"/>
    <row r="863" s="29" customFormat="1"/>
    <row r="864" s="29" customFormat="1"/>
    <row r="865" s="29" customFormat="1"/>
    <row r="866" s="29" customFormat="1"/>
    <row r="867" s="29" customFormat="1"/>
    <row r="868" s="29" customFormat="1"/>
    <row r="869" s="29" customFormat="1"/>
    <row r="870" s="29" customFormat="1"/>
    <row r="871" s="29" customFormat="1"/>
    <row r="872" s="29" customFormat="1"/>
    <row r="873" s="29" customFormat="1"/>
    <row r="874" s="29" customFormat="1"/>
    <row r="875" s="29" customFormat="1"/>
    <row r="876" s="29" customFormat="1"/>
    <row r="877" s="29" customFormat="1"/>
    <row r="878" s="29" customFormat="1"/>
    <row r="879" s="29" customFormat="1"/>
    <row r="880" s="29" customFormat="1"/>
    <row r="881" s="29" customFormat="1"/>
    <row r="882" s="29" customFormat="1"/>
    <row r="883" s="29" customFormat="1"/>
    <row r="884" s="29" customFormat="1"/>
    <row r="885" s="29" customFormat="1"/>
    <row r="886" s="29" customFormat="1"/>
    <row r="887" s="29" customFormat="1"/>
    <row r="888" s="29" customFormat="1"/>
    <row r="889" s="29" customFormat="1"/>
    <row r="890" s="29" customFormat="1"/>
    <row r="891" s="29" customFormat="1"/>
    <row r="892" s="29" customFormat="1"/>
    <row r="893" s="29" customFormat="1"/>
    <row r="894" s="29" customFormat="1"/>
    <row r="895" s="29" customFormat="1"/>
    <row r="896" s="29" customFormat="1"/>
    <row r="897" s="29" customFormat="1"/>
    <row r="898" s="29" customFormat="1"/>
    <row r="899" s="29" customFormat="1"/>
    <row r="900" s="29" customFormat="1"/>
    <row r="901" s="29" customFormat="1"/>
    <row r="902" s="29" customFormat="1"/>
    <row r="903" s="29" customFormat="1"/>
    <row r="904" s="29" customFormat="1"/>
    <row r="905" s="29" customFormat="1"/>
    <row r="906" s="29" customFormat="1"/>
    <row r="907" s="29" customFormat="1"/>
    <row r="908" s="29" customFormat="1"/>
    <row r="909" s="29" customFormat="1"/>
    <row r="910" s="29" customFormat="1"/>
    <row r="911" s="29" customFormat="1"/>
    <row r="912" s="29" customFormat="1"/>
    <row r="913" s="29" customFormat="1"/>
    <row r="914" s="29" customFormat="1"/>
    <row r="915" s="29" customFormat="1"/>
    <row r="916" s="29" customFormat="1"/>
    <row r="917" s="29" customFormat="1"/>
    <row r="918" s="29" customFormat="1"/>
    <row r="919" s="29" customFormat="1"/>
    <row r="920" s="29" customFormat="1"/>
    <row r="921" s="29" customFormat="1"/>
    <row r="922" s="29" customFormat="1"/>
    <row r="923" s="29" customFormat="1"/>
    <row r="924" s="29" customFormat="1"/>
    <row r="925" s="29" customFormat="1"/>
    <row r="926" s="29" customFormat="1"/>
    <row r="927" s="29" customFormat="1"/>
    <row r="928" s="29" customFormat="1"/>
    <row r="929" s="29" customFormat="1"/>
    <row r="930" s="29" customFormat="1"/>
    <row r="931" s="29" customFormat="1"/>
    <row r="932" s="29" customFormat="1"/>
    <row r="933" s="29" customFormat="1"/>
    <row r="934" s="29" customFormat="1"/>
    <row r="935" s="29" customFormat="1"/>
    <row r="936" s="29" customFormat="1"/>
    <row r="937" s="29" customFormat="1"/>
    <row r="938" s="29" customFormat="1"/>
    <row r="939" s="29" customFormat="1"/>
    <row r="940" s="29" customFormat="1"/>
    <row r="941" s="29" customFormat="1"/>
    <row r="942" s="29" customFormat="1"/>
    <row r="943" s="29" customFormat="1"/>
    <row r="944" s="29" customFormat="1"/>
    <row r="945" s="29" customFormat="1"/>
    <row r="946" s="29" customFormat="1"/>
    <row r="947" s="29" customFormat="1"/>
    <row r="948" s="29" customFormat="1"/>
    <row r="949" s="29" customFormat="1"/>
    <row r="950" s="29" customFormat="1"/>
    <row r="951" s="29" customFormat="1"/>
    <row r="952" s="29" customFormat="1"/>
    <row r="953" s="29" customFormat="1"/>
    <row r="954" s="29" customFormat="1"/>
    <row r="955" s="29" customFormat="1"/>
    <row r="956" s="29" customFormat="1"/>
    <row r="957" s="29" customFormat="1"/>
    <row r="958" s="29" customFormat="1"/>
    <row r="959" s="29" customFormat="1"/>
    <row r="960" s="29" customFormat="1"/>
    <row r="961" s="29" customFormat="1"/>
    <row r="962" s="29" customFormat="1"/>
    <row r="963" s="29" customFormat="1"/>
    <row r="964" s="29" customFormat="1"/>
    <row r="965" s="29" customFormat="1"/>
    <row r="966" s="29" customFormat="1"/>
    <row r="967" s="29" customFormat="1"/>
    <row r="968" s="29" customFormat="1"/>
    <row r="969" s="29" customFormat="1"/>
    <row r="970" s="29" customFormat="1"/>
    <row r="971" s="29" customFormat="1"/>
    <row r="972" s="29" customFormat="1"/>
    <row r="973" s="29" customFormat="1"/>
    <row r="974" s="29" customFormat="1"/>
    <row r="975" s="29" customFormat="1"/>
    <row r="976" s="29" customFormat="1"/>
    <row r="977" s="29" customFormat="1"/>
    <row r="978" s="29" customFormat="1"/>
    <row r="979" s="29" customFormat="1"/>
    <row r="980" s="29" customFormat="1"/>
    <row r="981" s="29" customFormat="1"/>
    <row r="982" s="29" customFormat="1"/>
    <row r="983" s="29" customFormat="1"/>
    <row r="984" s="29" customFormat="1"/>
    <row r="985" s="29" customFormat="1"/>
    <row r="986" s="29" customFormat="1"/>
    <row r="987" s="29" customFormat="1"/>
    <row r="988" s="29" customFormat="1"/>
    <row r="989" s="29" customFormat="1"/>
    <row r="990" s="29" customFormat="1"/>
    <row r="991" s="29" customFormat="1"/>
    <row r="992" s="29" customFormat="1"/>
    <row r="993" s="29" customFormat="1"/>
    <row r="994" s="29" customFormat="1"/>
    <row r="995" s="29" customFormat="1"/>
    <row r="996" s="29" customFormat="1"/>
    <row r="997" s="29" customFormat="1"/>
    <row r="998" s="29" customFormat="1"/>
    <row r="999" s="29" customFormat="1"/>
    <row r="1000" s="29" customFormat="1"/>
    <row r="1001" s="29" customFormat="1"/>
    <row r="1002" s="29" customFormat="1"/>
    <row r="1003" s="29" customFormat="1"/>
    <row r="1004" s="29" customFormat="1"/>
    <row r="1005" s="29" customFormat="1"/>
    <row r="1006" s="29" customFormat="1"/>
    <row r="1007" s="29" customFormat="1"/>
    <row r="1008" s="29" customFormat="1"/>
    <row r="1009" s="29" customFormat="1"/>
    <row r="1010" s="29" customFormat="1"/>
    <row r="1011" s="29" customFormat="1"/>
    <row r="1012" s="29" customFormat="1"/>
    <row r="1013" s="29" customFormat="1"/>
    <row r="1014" s="29" customFormat="1"/>
    <row r="1015" s="29" customFormat="1"/>
    <row r="1016" s="29" customFormat="1"/>
    <row r="1017" s="29" customFormat="1"/>
    <row r="1018" s="29" customFormat="1"/>
    <row r="1019" s="29" customFormat="1"/>
    <row r="1020" s="29" customFormat="1"/>
    <row r="1021" s="29" customFormat="1"/>
    <row r="1022" s="29" customFormat="1"/>
    <row r="1023" s="29" customFormat="1"/>
    <row r="1024" s="29" customFormat="1"/>
    <row r="1025" s="29" customFormat="1"/>
    <row r="1026" s="29" customFormat="1"/>
    <row r="1027" s="29" customFormat="1"/>
    <row r="1028" s="29" customFormat="1"/>
    <row r="1029" s="29" customFormat="1"/>
    <row r="1030" s="29" customFormat="1"/>
    <row r="1031" s="29" customFormat="1"/>
    <row r="1032" s="29" customFormat="1"/>
    <row r="1033" s="29" customFormat="1"/>
    <row r="1034" s="29" customFormat="1"/>
    <row r="1035" s="29" customFormat="1"/>
    <row r="1036" s="29" customFormat="1"/>
    <row r="1037" s="29" customFormat="1"/>
    <row r="1038" s="29" customFormat="1"/>
    <row r="1039" s="29" customFormat="1"/>
    <row r="1040" s="29" customFormat="1"/>
    <row r="1041" s="29" customFormat="1"/>
    <row r="1042" s="29" customFormat="1"/>
    <row r="1043" s="29" customFormat="1"/>
    <row r="1044" s="29" customFormat="1"/>
    <row r="1045" s="29" customFormat="1"/>
    <row r="1046" s="29" customFormat="1"/>
    <row r="1047" s="29" customFormat="1"/>
    <row r="1048" s="29" customFormat="1"/>
    <row r="1049" s="29" customFormat="1"/>
    <row r="1050" s="29" customFormat="1"/>
    <row r="1051" s="29" customFormat="1"/>
    <row r="1052" s="29" customFormat="1"/>
    <row r="1053" s="29" customFormat="1"/>
    <row r="1054" s="29" customFormat="1"/>
    <row r="1055" s="29" customFormat="1"/>
    <row r="1056" s="29" customFormat="1"/>
    <row r="1057" s="29" customFormat="1"/>
    <row r="1058" s="29" customFormat="1"/>
    <row r="1059" s="29" customFormat="1"/>
    <row r="1060" s="29" customFormat="1"/>
    <row r="1061" s="29" customFormat="1"/>
    <row r="1062" s="29" customFormat="1"/>
    <row r="1063" s="29" customFormat="1"/>
    <row r="1064" s="29" customFormat="1"/>
    <row r="1065" s="29" customFormat="1"/>
    <row r="1066" s="29" customFormat="1"/>
    <row r="1067" s="29" customFormat="1"/>
    <row r="1068" s="29" customFormat="1"/>
    <row r="1069" s="29" customFormat="1"/>
    <row r="1070" s="29" customFormat="1"/>
    <row r="1071" s="29" customFormat="1"/>
    <row r="1072" s="29" customFormat="1"/>
    <row r="1073" s="29" customFormat="1"/>
    <row r="1074" s="29" customFormat="1"/>
    <row r="1075" s="29" customFormat="1"/>
    <row r="1076" s="29" customFormat="1"/>
    <row r="1077" s="29" customFormat="1"/>
    <row r="1078" s="29" customFormat="1"/>
    <row r="1079" s="29" customFormat="1"/>
    <row r="1080" s="29" customFormat="1"/>
    <row r="1081" s="29" customFormat="1"/>
    <row r="1082" s="29" customFormat="1"/>
    <row r="1083" s="29" customFormat="1"/>
    <row r="1084" s="29" customFormat="1"/>
    <row r="1085" s="29" customFormat="1"/>
    <row r="1086" s="29" customFormat="1"/>
    <row r="1087" s="29" customFormat="1"/>
    <row r="1088" s="29" customFormat="1"/>
    <row r="1089" s="29" customFormat="1"/>
    <row r="1090" s="29" customFormat="1"/>
    <row r="1091" s="29" customFormat="1"/>
    <row r="1092" s="29" customFormat="1"/>
    <row r="1093" s="29" customFormat="1"/>
    <row r="1094" s="29" customFormat="1"/>
    <row r="1095" s="29" customFormat="1"/>
    <row r="1096" s="29" customFormat="1"/>
    <row r="1097" s="29" customFormat="1"/>
    <row r="1098" s="29" customFormat="1"/>
    <row r="1099" s="29" customFormat="1"/>
    <row r="1100" s="29" customFormat="1"/>
    <row r="1101" s="29" customFormat="1"/>
    <row r="1102" s="29" customFormat="1"/>
    <row r="1103" s="29" customFormat="1"/>
    <row r="1104" s="29" customFormat="1"/>
    <row r="1105" s="29" customFormat="1"/>
    <row r="1106" s="29" customFormat="1"/>
    <row r="1107" s="29" customFormat="1"/>
    <row r="1108" s="29" customFormat="1"/>
    <row r="1109" s="29" customFormat="1"/>
    <row r="1110" s="29" customFormat="1"/>
    <row r="1111" s="29" customFormat="1"/>
    <row r="1112" s="29" customFormat="1"/>
    <row r="1113" s="29" customFormat="1"/>
    <row r="1114" s="29" customFormat="1"/>
    <row r="1115" s="29" customFormat="1"/>
    <row r="1116" s="29" customFormat="1"/>
    <row r="1117" s="29" customFormat="1"/>
    <row r="1118" s="29" customFormat="1"/>
    <row r="1119" s="29" customFormat="1"/>
    <row r="1120" s="29" customFormat="1"/>
    <row r="1121" s="29" customFormat="1"/>
    <row r="1122" s="29" customFormat="1"/>
    <row r="1123" s="29" customFormat="1"/>
    <row r="1124" s="29" customFormat="1"/>
    <row r="1125" s="29" customFormat="1"/>
    <row r="1126" s="29" customFormat="1"/>
    <row r="1127" s="29" customFormat="1"/>
    <row r="1128" s="29" customFormat="1"/>
    <row r="1129" s="29" customFormat="1"/>
    <row r="1130" s="29" customFormat="1"/>
    <row r="1131" s="29" customFormat="1"/>
    <row r="1132" s="29" customFormat="1"/>
    <row r="1133" s="29" customFormat="1"/>
    <row r="1134" s="29" customFormat="1"/>
    <row r="1135" s="29" customFormat="1"/>
    <row r="1136" s="29" customFormat="1"/>
    <row r="1137" s="29" customFormat="1"/>
    <row r="1138" s="29" customFormat="1"/>
    <row r="1139" s="29" customFormat="1"/>
    <row r="1140" s="29" customFormat="1"/>
    <row r="1141" s="29" customFormat="1"/>
    <row r="1142" s="29" customFormat="1"/>
    <row r="1143" s="29" customFormat="1"/>
    <row r="1144" s="29" customFormat="1"/>
    <row r="1145" s="29" customFormat="1"/>
    <row r="1146" s="29" customFormat="1"/>
    <row r="1147" s="29" customFormat="1"/>
    <row r="1148" s="29" customFormat="1"/>
    <row r="1149" s="29" customFormat="1"/>
    <row r="1150" s="29" customFormat="1"/>
    <row r="1151" s="29" customFormat="1"/>
    <row r="1152" s="29" customFormat="1"/>
    <row r="1153" s="29" customFormat="1"/>
    <row r="1154" s="29" customFormat="1"/>
    <row r="1155" s="29" customFormat="1"/>
    <row r="1156" s="29" customFormat="1"/>
    <row r="1157" s="29" customFormat="1"/>
    <row r="1158" s="29" customFormat="1"/>
    <row r="1159" s="29" customFormat="1"/>
    <row r="1160" s="29" customFormat="1"/>
    <row r="1161" s="29" customFormat="1"/>
    <row r="1162" s="29" customFormat="1"/>
    <row r="1163" s="29" customFormat="1"/>
    <row r="1164" s="29" customFormat="1"/>
    <row r="1165" s="29" customFormat="1"/>
    <row r="1166" s="29" customFormat="1"/>
    <row r="1167" s="29" customFormat="1"/>
    <row r="1168" s="29" customFormat="1"/>
    <row r="1169" s="29" customFormat="1"/>
    <row r="1170" s="29" customFormat="1"/>
    <row r="1171" s="29" customFormat="1"/>
    <row r="1172" s="29" customFormat="1"/>
    <row r="1173" s="29" customFormat="1"/>
    <row r="1174" s="29" customFormat="1"/>
    <row r="1175" s="29" customFormat="1"/>
    <row r="1176" s="29" customFormat="1"/>
    <row r="1177" s="29" customFormat="1"/>
    <row r="1178" s="29" customFormat="1"/>
    <row r="1179" s="29" customFormat="1"/>
    <row r="1180" s="29" customFormat="1"/>
    <row r="1181" s="29" customFormat="1"/>
    <row r="1182" s="29" customFormat="1"/>
    <row r="1183" s="29" customFormat="1"/>
    <row r="1184" s="29" customFormat="1"/>
    <row r="1185" s="29" customFormat="1"/>
    <row r="1186" s="29" customFormat="1"/>
    <row r="1187" s="29" customFormat="1"/>
    <row r="1188" s="29" customFormat="1"/>
    <row r="1189" s="29" customFormat="1"/>
    <row r="1190" s="29" customFormat="1"/>
    <row r="1191" s="29" customFormat="1"/>
    <row r="1192" s="29" customFormat="1"/>
    <row r="1193" s="29" customFormat="1"/>
    <row r="1194" s="29" customFormat="1"/>
    <row r="1195" s="29" customFormat="1"/>
    <row r="1196" s="29" customFormat="1"/>
    <row r="1197" s="29" customFormat="1"/>
    <row r="1198" s="29" customFormat="1"/>
    <row r="1199" s="29" customFormat="1"/>
    <row r="1200" s="29" customFormat="1"/>
    <row r="1201" s="29" customFormat="1"/>
    <row r="1202" s="29" customFormat="1"/>
    <row r="1203" s="29" customFormat="1"/>
    <row r="1204" s="29" customFormat="1"/>
    <row r="1205" s="29" customFormat="1"/>
    <row r="1206" s="29" customFormat="1"/>
    <row r="1207" s="29" customFormat="1"/>
    <row r="1208" s="29" customFormat="1"/>
    <row r="1209" s="29" customFormat="1"/>
    <row r="1210" s="29" customFormat="1"/>
    <row r="1211" s="29" customFormat="1"/>
    <row r="1212" s="29" customFormat="1"/>
    <row r="1213" s="29" customFormat="1"/>
    <row r="1214" s="29" customFormat="1"/>
    <row r="1215" s="29" customFormat="1"/>
    <row r="1216" s="29" customFormat="1"/>
    <row r="1217" s="29" customFormat="1"/>
    <row r="1218" s="29" customFormat="1"/>
    <row r="1219" s="29" customFormat="1"/>
    <row r="1220" s="29" customFormat="1"/>
    <row r="1221" s="29" customFormat="1"/>
    <row r="1222" s="29" customFormat="1"/>
    <row r="1223" s="29" customFormat="1"/>
    <row r="1224" s="29" customFormat="1"/>
    <row r="1225" s="29" customFormat="1"/>
    <row r="1226" s="29" customFormat="1"/>
    <row r="1227" s="29" customFormat="1"/>
    <row r="1228" s="29" customFormat="1"/>
    <row r="1229" s="29" customFormat="1"/>
    <row r="1230" s="29" customFormat="1"/>
    <row r="1231" s="29" customFormat="1"/>
    <row r="1232" s="29" customFormat="1"/>
    <row r="1233" s="29" customFormat="1"/>
    <row r="1234" s="29" customFormat="1"/>
    <row r="1235" s="29" customFormat="1"/>
    <row r="1236" s="29" customFormat="1"/>
    <row r="1237" s="29" customFormat="1"/>
    <row r="1238" s="29" customFormat="1"/>
    <row r="1239" s="29" customFormat="1"/>
    <row r="1240" s="29" customFormat="1"/>
    <row r="1241" s="29" customFormat="1"/>
    <row r="1242" s="29" customFormat="1"/>
    <row r="1243" s="29" customFormat="1"/>
    <row r="1244" s="29" customFormat="1"/>
    <row r="1245" s="29" customFormat="1"/>
    <row r="1246" s="29" customFormat="1"/>
    <row r="1247" s="29" customFormat="1"/>
    <row r="1248" s="29" customFormat="1"/>
    <row r="1249" s="29" customFormat="1"/>
    <row r="1250" s="29" customFormat="1"/>
    <row r="1251" s="29" customFormat="1"/>
    <row r="1252" s="29" customFormat="1"/>
    <row r="1253" s="29" customFormat="1"/>
    <row r="1254" s="29" customFormat="1"/>
    <row r="1255" s="29" customFormat="1"/>
    <row r="1256" s="29" customFormat="1"/>
    <row r="1257" s="29" customFormat="1"/>
    <row r="1258" s="29" customFormat="1"/>
    <row r="1259" s="29" customFormat="1"/>
    <row r="1260" s="29" customFormat="1"/>
    <row r="1261" s="29" customFormat="1"/>
    <row r="1262" s="29" customFormat="1"/>
    <row r="1263" s="29" customFormat="1"/>
    <row r="1264" s="29" customFormat="1"/>
    <row r="1265" s="29" customFormat="1"/>
    <row r="1266" s="29" customFormat="1"/>
    <row r="1267" s="29" customFormat="1"/>
    <row r="1268" s="29" customFormat="1"/>
    <row r="1269" s="29" customFormat="1"/>
    <row r="1270" s="29" customFormat="1"/>
    <row r="1271" s="29" customFormat="1"/>
    <row r="1272" s="29" customFormat="1"/>
    <row r="1273" s="29" customFormat="1"/>
    <row r="1274" s="29" customFormat="1"/>
    <row r="1275" s="29" customFormat="1"/>
    <row r="1276" s="29" customFormat="1"/>
    <row r="1277" s="29" customFormat="1"/>
    <row r="1278" s="29" customFormat="1"/>
    <row r="1279" s="29" customFormat="1"/>
    <row r="1280" s="29" customFormat="1"/>
    <row r="1281" s="29" customFormat="1"/>
    <row r="1282" s="29" customFormat="1"/>
    <row r="1283" s="29" customFormat="1"/>
    <row r="1284" s="29" customFormat="1"/>
    <row r="1285" s="29" customFormat="1"/>
    <row r="1286" s="29" customFormat="1"/>
    <row r="1287" s="29" customFormat="1"/>
    <row r="1288" s="29" customFormat="1"/>
    <row r="1289" s="29" customFormat="1"/>
    <row r="1290" s="29" customFormat="1"/>
    <row r="1291" s="29" customFormat="1"/>
    <row r="1292" s="29" customFormat="1"/>
    <row r="1293" s="29" customFormat="1"/>
    <row r="1294" s="29" customFormat="1"/>
    <row r="1295" s="29" customFormat="1"/>
    <row r="1296" s="29" customFormat="1"/>
    <row r="1297" s="29" customFormat="1"/>
    <row r="1298" s="29" customFormat="1"/>
    <row r="1299" s="29" customFormat="1"/>
    <row r="1300" s="29" customFormat="1"/>
    <row r="1301" s="29" customFormat="1"/>
    <row r="1302" s="29" customFormat="1"/>
    <row r="1303" s="29" customFormat="1"/>
    <row r="1304" s="29" customFormat="1"/>
  </sheetData>
  <mergeCells count="2">
    <mergeCell ref="D33:K33"/>
    <mergeCell ref="D34:K34"/>
  </mergeCells>
  <phoneticPr fontId="1" type="noConversion"/>
  <conditionalFormatting sqref="N45:R45">
    <cfRule type="cellIs" dxfId="1" priority="1" stopIfTrue="1" operator="greaterThan">
      <formula>#REF!</formula>
    </cfRule>
  </conditionalFormatting>
  <conditionalFormatting sqref="N46:R425">
    <cfRule type="cellIs" dxfId="0" priority="2" stopIfTrue="1" operator="greaterThan">
      <formula>N45</formula>
    </cfRule>
  </conditionalFormatting>
  <pageMargins left="0.34" right="0.16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6"/>
  <sheetViews>
    <sheetView tabSelected="1" topLeftCell="A114" workbookViewId="0">
      <selection activeCell="B148" sqref="B148"/>
    </sheetView>
  </sheetViews>
  <sheetFormatPr defaultColWidth="10.28515625" defaultRowHeight="12.75"/>
  <cols>
    <col min="1" max="1" width="1.140625" style="2" customWidth="1"/>
    <col min="2" max="2" width="12.140625" style="2" customWidth="1"/>
    <col min="3" max="3" width="1.42578125" style="2" customWidth="1"/>
    <col min="4" max="8" width="15.42578125" style="2" customWidth="1"/>
    <col min="9" max="9" width="8.28515625" style="2" customWidth="1"/>
    <col min="10" max="10" width="10.28515625" style="2"/>
    <col min="11" max="15" width="12.7109375" style="2" customWidth="1"/>
    <col min="16" max="16384" width="10.28515625" style="2"/>
  </cols>
  <sheetData>
    <row r="1" spans="1:20" ht="13.5" thickBot="1">
      <c r="E1" s="15"/>
      <c r="F1" s="15"/>
      <c r="G1" s="15"/>
      <c r="H1" s="15"/>
      <c r="I1" s="15"/>
    </row>
    <row r="2" spans="1:20">
      <c r="A2" s="41"/>
      <c r="B2" s="90" t="s">
        <v>18</v>
      </c>
      <c r="C2" s="33"/>
      <c r="D2" s="33"/>
      <c r="E2" s="33"/>
      <c r="F2" s="33"/>
      <c r="G2" s="33"/>
      <c r="H2" s="70"/>
      <c r="I2" s="41"/>
    </row>
    <row r="3" spans="1:20" ht="18" customHeight="1">
      <c r="A3" s="59"/>
      <c r="B3" s="123" t="s">
        <v>16</v>
      </c>
      <c r="C3" s="124"/>
      <c r="D3" s="124"/>
      <c r="E3" s="124"/>
      <c r="F3" s="124"/>
      <c r="G3" s="124"/>
      <c r="H3" s="125"/>
      <c r="I3" s="69"/>
    </row>
    <row r="4" spans="1:20" ht="18" customHeight="1" thickBot="1">
      <c r="A4" s="59"/>
      <c r="B4" s="129" t="s">
        <v>48</v>
      </c>
      <c r="C4" s="130"/>
      <c r="D4" s="130"/>
      <c r="E4" s="130"/>
      <c r="F4" s="130"/>
      <c r="G4" s="130"/>
      <c r="H4" s="131"/>
      <c r="I4" s="71"/>
    </row>
    <row r="5" spans="1:20" ht="15.95" customHeight="1" thickBot="1">
      <c r="A5" s="59"/>
      <c r="B5" s="132" t="s">
        <v>22</v>
      </c>
      <c r="C5" s="133"/>
      <c r="D5" s="133"/>
      <c r="E5" s="133"/>
      <c r="F5" s="133"/>
      <c r="G5" s="133"/>
      <c r="H5" s="134"/>
      <c r="I5" s="86"/>
      <c r="K5" s="103"/>
      <c r="L5" s="104"/>
      <c r="M5" s="105" t="s">
        <v>49</v>
      </c>
      <c r="N5" s="104"/>
      <c r="O5" s="106"/>
      <c r="Q5" s="115"/>
      <c r="R5" s="116" t="s">
        <v>24</v>
      </c>
      <c r="S5" s="33"/>
      <c r="T5" s="70"/>
    </row>
    <row r="6" spans="1:20" ht="63.95" customHeight="1" thickBot="1">
      <c r="A6" s="84"/>
      <c r="B6" s="92" t="s">
        <v>15</v>
      </c>
      <c r="C6" s="61"/>
      <c r="D6" s="62" t="s">
        <v>10</v>
      </c>
      <c r="E6" s="63" t="s">
        <v>11</v>
      </c>
      <c r="F6" s="63" t="s">
        <v>12</v>
      </c>
      <c r="G6" s="63" t="s">
        <v>13</v>
      </c>
      <c r="H6" s="73" t="s">
        <v>14</v>
      </c>
      <c r="I6" s="87"/>
      <c r="K6" s="107" t="s">
        <v>10</v>
      </c>
      <c r="L6" s="97" t="s">
        <v>11</v>
      </c>
      <c r="M6" s="97" t="s">
        <v>12</v>
      </c>
      <c r="N6" s="97" t="s">
        <v>13</v>
      </c>
      <c r="O6" s="108" t="s">
        <v>14</v>
      </c>
      <c r="Q6" s="40" t="s">
        <v>25</v>
      </c>
      <c r="R6" s="41" t="s">
        <v>26</v>
      </c>
      <c r="S6" s="41" t="s">
        <v>27</v>
      </c>
      <c r="T6" s="117" t="s">
        <v>28</v>
      </c>
    </row>
    <row r="7" spans="1:20">
      <c r="A7" s="85"/>
      <c r="B7" s="91">
        <v>1000</v>
      </c>
      <c r="C7" s="55"/>
      <c r="D7" s="25">
        <v>220.48393111666331</v>
      </c>
      <c r="E7" s="25">
        <v>169.92542426039111</v>
      </c>
      <c r="F7" s="25">
        <v>140.58763858238194</v>
      </c>
      <c r="G7" s="25">
        <v>117.77729422239047</v>
      </c>
      <c r="H7" s="74">
        <v>103.64401891570363</v>
      </c>
      <c r="I7" s="82"/>
      <c r="K7" s="109">
        <f t="shared" ref="K7:K38" si="0">D7/B7</f>
        <v>0.22048393111666331</v>
      </c>
      <c r="L7" s="110">
        <f t="shared" ref="L7:L38" si="1">2*E7/B7</f>
        <v>0.33985084852078223</v>
      </c>
      <c r="M7" s="110">
        <f t="shared" ref="M7:M38" si="2">3*F7/B7</f>
        <v>0.42176291574714581</v>
      </c>
      <c r="N7" s="110">
        <f t="shared" ref="N7:N38" si="3">4*G7/B7</f>
        <v>0.47110917688956189</v>
      </c>
      <c r="O7" s="111">
        <f t="shared" ref="O7:O38" si="4">5*H7/B7</f>
        <v>0.51822009457851814</v>
      </c>
      <c r="Q7" s="118">
        <f>2*E7/D7-1</f>
        <v>0.54138601756406013</v>
      </c>
      <c r="R7" s="110">
        <f>3*F7/(2*E7)-1</f>
        <v>0.24102357720420575</v>
      </c>
      <c r="S7" s="110">
        <f>4*G7/(3*F7)-1</f>
        <v>0.11699999999999999</v>
      </c>
      <c r="T7" s="119">
        <f>5*H7/(4*G7)-1</f>
        <v>0.10000000000000009</v>
      </c>
    </row>
    <row r="8" spans="1:20">
      <c r="A8" s="77"/>
      <c r="B8" s="88">
        <v>1100</v>
      </c>
      <c r="C8" s="55"/>
      <c r="D8" s="25">
        <v>242.53232422832966</v>
      </c>
      <c r="E8" s="25">
        <v>186.91796668643022</v>
      </c>
      <c r="F8" s="25">
        <v>154.64640244062014</v>
      </c>
      <c r="G8" s="25">
        <v>129.55502364462953</v>
      </c>
      <c r="H8" s="74">
        <v>114.00842080727401</v>
      </c>
      <c r="I8" s="82"/>
      <c r="K8" s="109">
        <f t="shared" si="0"/>
        <v>0.22048393111666331</v>
      </c>
      <c r="L8" s="110">
        <f t="shared" si="1"/>
        <v>0.33985084852078223</v>
      </c>
      <c r="M8" s="110">
        <f t="shared" si="2"/>
        <v>0.42176291574714581</v>
      </c>
      <c r="N8" s="110">
        <f t="shared" si="3"/>
        <v>0.47110917688956194</v>
      </c>
      <c r="O8" s="111">
        <f t="shared" si="4"/>
        <v>0.51822009457851814</v>
      </c>
      <c r="Q8" s="118">
        <f t="shared" ref="Q8:Q71" si="5">2*E8/D8-1</f>
        <v>0.54138601756406013</v>
      </c>
      <c r="R8" s="110">
        <f t="shared" ref="R8:R71" si="6">3*F8/(2*E8)-1</f>
        <v>0.24102357720420575</v>
      </c>
      <c r="S8" s="110">
        <f t="shared" ref="S8:S71" si="7">4*G8/(3*F8)-1</f>
        <v>0.11699999999999999</v>
      </c>
      <c r="T8" s="119">
        <f t="shared" ref="T8:T71" si="8">5*H8/(4*G8)-1</f>
        <v>0.10000000000000009</v>
      </c>
    </row>
    <row r="9" spans="1:20">
      <c r="A9" s="77"/>
      <c r="B9" s="88">
        <v>1200</v>
      </c>
      <c r="C9" s="55"/>
      <c r="D9" s="25">
        <v>264.580717339996</v>
      </c>
      <c r="E9" s="25">
        <v>203.91050911246933</v>
      </c>
      <c r="F9" s="25">
        <v>168.70516629885833</v>
      </c>
      <c r="G9" s="25">
        <v>141.33275306686858</v>
      </c>
      <c r="H9" s="74">
        <v>124.37282269884436</v>
      </c>
      <c r="I9" s="83"/>
      <c r="K9" s="109">
        <f t="shared" si="0"/>
        <v>0.22048393111666334</v>
      </c>
      <c r="L9" s="110">
        <f t="shared" si="1"/>
        <v>0.33985084852078223</v>
      </c>
      <c r="M9" s="110">
        <f t="shared" si="2"/>
        <v>0.42176291574714581</v>
      </c>
      <c r="N9" s="110">
        <f t="shared" si="3"/>
        <v>0.47110917688956194</v>
      </c>
      <c r="O9" s="111">
        <f t="shared" si="4"/>
        <v>0.51822009457851814</v>
      </c>
      <c r="Q9" s="118">
        <f t="shared" si="5"/>
        <v>0.54138601756405991</v>
      </c>
      <c r="R9" s="110">
        <f t="shared" si="6"/>
        <v>0.24102357720420575</v>
      </c>
      <c r="S9" s="110">
        <f t="shared" si="7"/>
        <v>0.11699999999999999</v>
      </c>
      <c r="T9" s="119">
        <f t="shared" si="8"/>
        <v>0.10000000000000009</v>
      </c>
    </row>
    <row r="10" spans="1:20">
      <c r="A10" s="77"/>
      <c r="B10" s="88">
        <v>1300</v>
      </c>
      <c r="C10" s="55"/>
      <c r="D10" s="25">
        <v>286.62911045166231</v>
      </c>
      <c r="E10" s="25">
        <v>220.90305153850846</v>
      </c>
      <c r="F10" s="25">
        <v>182.76393015709652</v>
      </c>
      <c r="G10" s="25">
        <v>153.11048248910762</v>
      </c>
      <c r="H10" s="74">
        <v>134.73722459041471</v>
      </c>
      <c r="I10" s="83"/>
      <c r="K10" s="109">
        <f t="shared" si="0"/>
        <v>0.22048393111666331</v>
      </c>
      <c r="L10" s="110">
        <f t="shared" si="1"/>
        <v>0.33985084852078223</v>
      </c>
      <c r="M10" s="110">
        <f t="shared" si="2"/>
        <v>0.42176291574714581</v>
      </c>
      <c r="N10" s="110">
        <f t="shared" si="3"/>
        <v>0.47110917688956194</v>
      </c>
      <c r="O10" s="111">
        <f t="shared" si="4"/>
        <v>0.51822009457851814</v>
      </c>
      <c r="Q10" s="118">
        <f t="shared" si="5"/>
        <v>0.54138601756406013</v>
      </c>
      <c r="R10" s="110">
        <f t="shared" si="6"/>
        <v>0.24102357720420575</v>
      </c>
      <c r="S10" s="110">
        <f t="shared" si="7"/>
        <v>0.11699999999999999</v>
      </c>
      <c r="T10" s="119">
        <f t="shared" si="8"/>
        <v>0.10000000000000009</v>
      </c>
    </row>
    <row r="11" spans="1:20">
      <c r="A11" s="77"/>
      <c r="B11" s="88">
        <v>1400</v>
      </c>
      <c r="C11" s="55"/>
      <c r="D11" s="25">
        <v>308.67750356332863</v>
      </c>
      <c r="E11" s="25">
        <v>237.89559396454757</v>
      </c>
      <c r="F11" s="25">
        <v>196.82269401533472</v>
      </c>
      <c r="G11" s="25">
        <v>164.88821191134667</v>
      </c>
      <c r="H11" s="74">
        <v>145.10162648198511</v>
      </c>
      <c r="I11" s="83"/>
      <c r="K11" s="109">
        <f t="shared" si="0"/>
        <v>0.22048393111666331</v>
      </c>
      <c r="L11" s="110">
        <f t="shared" si="1"/>
        <v>0.33985084852078223</v>
      </c>
      <c r="M11" s="110">
        <f t="shared" si="2"/>
        <v>0.42176291574714581</v>
      </c>
      <c r="N11" s="110">
        <f t="shared" si="3"/>
        <v>0.47110917688956194</v>
      </c>
      <c r="O11" s="111">
        <f t="shared" si="4"/>
        <v>0.51822009457851825</v>
      </c>
      <c r="Q11" s="118">
        <f t="shared" si="5"/>
        <v>0.54138601756406035</v>
      </c>
      <c r="R11" s="110">
        <f t="shared" si="6"/>
        <v>0.24102357720420575</v>
      </c>
      <c r="S11" s="110">
        <f t="shared" si="7"/>
        <v>0.11699999999999999</v>
      </c>
      <c r="T11" s="119">
        <f t="shared" si="8"/>
        <v>0.10000000000000031</v>
      </c>
    </row>
    <row r="12" spans="1:20">
      <c r="A12" s="77"/>
      <c r="B12" s="88">
        <v>1500</v>
      </c>
      <c r="C12" s="55"/>
      <c r="D12" s="25">
        <v>330.72589667499494</v>
      </c>
      <c r="E12" s="25">
        <v>254.88813639058668</v>
      </c>
      <c r="F12" s="25">
        <v>210.88145787357291</v>
      </c>
      <c r="G12" s="25">
        <v>176.66594133358572</v>
      </c>
      <c r="H12" s="74">
        <v>155.46602837355545</v>
      </c>
      <c r="I12" s="83"/>
      <c r="K12" s="109">
        <f t="shared" si="0"/>
        <v>0.22048393111666328</v>
      </c>
      <c r="L12" s="110">
        <f t="shared" si="1"/>
        <v>0.33985084852078223</v>
      </c>
      <c r="M12" s="110">
        <f t="shared" si="2"/>
        <v>0.42176291574714581</v>
      </c>
      <c r="N12" s="110">
        <f t="shared" si="3"/>
        <v>0.47110917688956194</v>
      </c>
      <c r="O12" s="111">
        <f t="shared" si="4"/>
        <v>0.51822009457851814</v>
      </c>
      <c r="Q12" s="118">
        <f t="shared" si="5"/>
        <v>0.54138601756406035</v>
      </c>
      <c r="R12" s="110">
        <f t="shared" si="6"/>
        <v>0.24102357720420575</v>
      </c>
      <c r="S12" s="110">
        <f t="shared" si="7"/>
        <v>0.11699999999999999</v>
      </c>
      <c r="T12" s="119">
        <f t="shared" si="8"/>
        <v>0.10000000000000009</v>
      </c>
    </row>
    <row r="13" spans="1:20">
      <c r="A13" s="77"/>
      <c r="B13" s="88">
        <v>1600</v>
      </c>
      <c r="C13" s="55"/>
      <c r="D13" s="25">
        <v>352.77428978666131</v>
      </c>
      <c r="E13" s="25">
        <v>271.88067881662579</v>
      </c>
      <c r="F13" s="25">
        <v>224.94022173181111</v>
      </c>
      <c r="G13" s="25">
        <v>188.44367075582477</v>
      </c>
      <c r="H13" s="74">
        <v>165.83043026512581</v>
      </c>
      <c r="I13" s="83"/>
      <c r="K13" s="109">
        <f t="shared" si="0"/>
        <v>0.22048393111666331</v>
      </c>
      <c r="L13" s="110">
        <f t="shared" si="1"/>
        <v>0.33985084852078223</v>
      </c>
      <c r="M13" s="110">
        <f t="shared" si="2"/>
        <v>0.42176291574714581</v>
      </c>
      <c r="N13" s="110">
        <f t="shared" si="3"/>
        <v>0.47110917688956194</v>
      </c>
      <c r="O13" s="111">
        <f t="shared" si="4"/>
        <v>0.51822009457851825</v>
      </c>
      <c r="Q13" s="118">
        <f t="shared" si="5"/>
        <v>0.54138601756406013</v>
      </c>
      <c r="R13" s="110">
        <f t="shared" si="6"/>
        <v>0.24102357720420575</v>
      </c>
      <c r="S13" s="110">
        <f t="shared" si="7"/>
        <v>0.11699999999999999</v>
      </c>
      <c r="T13" s="119">
        <f t="shared" si="8"/>
        <v>0.10000000000000009</v>
      </c>
    </row>
    <row r="14" spans="1:20">
      <c r="A14" s="77"/>
      <c r="B14" s="88">
        <v>1700</v>
      </c>
      <c r="C14" s="55"/>
      <c r="D14" s="25">
        <v>374.82268289832763</v>
      </c>
      <c r="E14" s="25">
        <v>288.8732212426649</v>
      </c>
      <c r="F14" s="25">
        <v>238.9989855900493</v>
      </c>
      <c r="G14" s="25">
        <v>200.22140017806379</v>
      </c>
      <c r="H14" s="74">
        <v>176.19483215669618</v>
      </c>
      <c r="I14" s="83"/>
      <c r="K14" s="109">
        <f t="shared" si="0"/>
        <v>0.22048393111666331</v>
      </c>
      <c r="L14" s="110">
        <f t="shared" si="1"/>
        <v>0.33985084852078223</v>
      </c>
      <c r="M14" s="110">
        <f t="shared" si="2"/>
        <v>0.42176291574714581</v>
      </c>
      <c r="N14" s="110">
        <f t="shared" si="3"/>
        <v>0.47110917688956183</v>
      </c>
      <c r="O14" s="111">
        <f t="shared" si="4"/>
        <v>0.51822009457851814</v>
      </c>
      <c r="Q14" s="118">
        <f t="shared" si="5"/>
        <v>0.54138601756406013</v>
      </c>
      <c r="R14" s="110">
        <f t="shared" si="6"/>
        <v>0.24102357720420575</v>
      </c>
      <c r="S14" s="110">
        <f t="shared" si="7"/>
        <v>0.11699999999999999</v>
      </c>
      <c r="T14" s="119">
        <f t="shared" si="8"/>
        <v>0.10000000000000031</v>
      </c>
    </row>
    <row r="15" spans="1:20">
      <c r="A15" s="77"/>
      <c r="B15" s="88">
        <v>1800</v>
      </c>
      <c r="C15" s="55"/>
      <c r="D15" s="25">
        <v>396.68662320439785</v>
      </c>
      <c r="E15" s="25">
        <v>305.59602313275337</v>
      </c>
      <c r="F15" s="25">
        <v>252.42471947633388</v>
      </c>
      <c r="G15" s="25">
        <v>211.46880874129874</v>
      </c>
      <c r="H15" s="74">
        <v>186.09255169234291</v>
      </c>
      <c r="I15" s="83"/>
      <c r="K15" s="109">
        <f t="shared" si="0"/>
        <v>0.22038145733577658</v>
      </c>
      <c r="L15" s="110">
        <f t="shared" si="1"/>
        <v>0.33955113681417043</v>
      </c>
      <c r="M15" s="110">
        <f t="shared" si="2"/>
        <v>0.4207078657938898</v>
      </c>
      <c r="N15" s="110">
        <f t="shared" si="3"/>
        <v>0.46993068609177496</v>
      </c>
      <c r="O15" s="111">
        <f t="shared" si="4"/>
        <v>0.51692375470095253</v>
      </c>
      <c r="Q15" s="118">
        <f t="shared" si="5"/>
        <v>0.54074276901084772</v>
      </c>
      <c r="R15" s="110">
        <f t="shared" si="6"/>
        <v>0.23901180170141756</v>
      </c>
      <c r="S15" s="110">
        <f t="shared" si="7"/>
        <v>0.11700000000000021</v>
      </c>
      <c r="T15" s="119">
        <f t="shared" si="8"/>
        <v>0.10000000000000009</v>
      </c>
    </row>
    <row r="16" spans="1:20">
      <c r="A16" s="77"/>
      <c r="B16" s="88">
        <v>1900</v>
      </c>
      <c r="C16" s="55"/>
      <c r="D16" s="25">
        <v>418.48178235225004</v>
      </c>
      <c r="E16" s="25">
        <v>322.21824066782972</v>
      </c>
      <c r="F16" s="25">
        <v>265.61440092352956</v>
      </c>
      <c r="G16" s="25">
        <v>222.5184643736869</v>
      </c>
      <c r="H16" s="74">
        <v>195.81624864884452</v>
      </c>
      <c r="I16" s="83"/>
      <c r="K16" s="109">
        <f t="shared" si="0"/>
        <v>0.22025356965907897</v>
      </c>
      <c r="L16" s="110">
        <f t="shared" si="1"/>
        <v>0.33917709543982077</v>
      </c>
      <c r="M16" s="110">
        <f t="shared" si="2"/>
        <v>0.41939115935294141</v>
      </c>
      <c r="N16" s="110">
        <f t="shared" si="3"/>
        <v>0.46845992499723554</v>
      </c>
      <c r="O16" s="111">
        <f t="shared" si="4"/>
        <v>0.51530591749695931</v>
      </c>
      <c r="Q16" s="118">
        <f t="shared" si="5"/>
        <v>0.53993915269940196</v>
      </c>
      <c r="R16" s="110">
        <f t="shared" si="6"/>
        <v>0.23649611070908194</v>
      </c>
      <c r="S16" s="110">
        <f t="shared" si="7"/>
        <v>0.11699999999999999</v>
      </c>
      <c r="T16" s="119">
        <f t="shared" si="8"/>
        <v>0.10000000000000031</v>
      </c>
    </row>
    <row r="17" spans="1:20">
      <c r="A17" s="77"/>
      <c r="B17" s="88">
        <v>2000</v>
      </c>
      <c r="C17" s="55"/>
      <c r="D17" s="25">
        <v>440.27694150010217</v>
      </c>
      <c r="E17" s="25">
        <v>338.84045820290606</v>
      </c>
      <c r="F17" s="25">
        <v>278.80408237072521</v>
      </c>
      <c r="G17" s="25">
        <v>233.56812000607508</v>
      </c>
      <c r="H17" s="74">
        <v>205.53994560534613</v>
      </c>
      <c r="I17" s="83"/>
      <c r="K17" s="109">
        <f t="shared" si="0"/>
        <v>0.22013847075005108</v>
      </c>
      <c r="L17" s="110">
        <f t="shared" si="1"/>
        <v>0.33884045820290604</v>
      </c>
      <c r="M17" s="110">
        <f t="shared" si="2"/>
        <v>0.41820612355608783</v>
      </c>
      <c r="N17" s="110">
        <f t="shared" si="3"/>
        <v>0.46713624001215015</v>
      </c>
      <c r="O17" s="111">
        <f t="shared" si="4"/>
        <v>0.5138498640133653</v>
      </c>
      <c r="Q17" s="118">
        <f t="shared" si="5"/>
        <v>0.5392150996980043</v>
      </c>
      <c r="R17" s="110">
        <f t="shared" si="6"/>
        <v>0.23422724008257489</v>
      </c>
      <c r="S17" s="110">
        <f t="shared" si="7"/>
        <v>0.11699999999999999</v>
      </c>
      <c r="T17" s="119">
        <f t="shared" si="8"/>
        <v>0.10000000000000031</v>
      </c>
    </row>
    <row r="18" spans="1:20">
      <c r="A18" s="77"/>
      <c r="B18" s="88">
        <v>2100</v>
      </c>
      <c r="C18" s="55"/>
      <c r="D18" s="25">
        <v>462.0721006479543</v>
      </c>
      <c r="E18" s="25">
        <v>355.46267573798241</v>
      </c>
      <c r="F18" s="25">
        <v>291.99376381792092</v>
      </c>
      <c r="G18" s="25">
        <v>244.61777563846326</v>
      </c>
      <c r="H18" s="74">
        <v>215.26364256184772</v>
      </c>
      <c r="I18" s="83"/>
      <c r="K18" s="109">
        <f t="shared" si="0"/>
        <v>0.22003433364188299</v>
      </c>
      <c r="L18" s="110">
        <f t="shared" si="1"/>
        <v>0.33853588165522136</v>
      </c>
      <c r="M18" s="110">
        <f t="shared" si="2"/>
        <v>0.41713394831131562</v>
      </c>
      <c r="N18" s="110">
        <f t="shared" si="3"/>
        <v>0.46593862026373956</v>
      </c>
      <c r="O18" s="111">
        <f t="shared" si="4"/>
        <v>0.51253248229011361</v>
      </c>
      <c r="Q18" s="118">
        <f t="shared" si="5"/>
        <v>0.53855935140652011</v>
      </c>
      <c r="R18" s="110">
        <f t="shared" si="6"/>
        <v>0.23217056423029847</v>
      </c>
      <c r="S18" s="110">
        <f t="shared" si="7"/>
        <v>0.11699999999999999</v>
      </c>
      <c r="T18" s="119">
        <f t="shared" si="8"/>
        <v>0.10000000000000009</v>
      </c>
    </row>
    <row r="19" spans="1:20">
      <c r="A19" s="77"/>
      <c r="B19" s="88">
        <v>2200</v>
      </c>
      <c r="C19" s="55"/>
      <c r="D19" s="25">
        <v>483.86725979580643</v>
      </c>
      <c r="E19" s="25">
        <v>372.08489327305875</v>
      </c>
      <c r="F19" s="25">
        <v>305.18344526511657</v>
      </c>
      <c r="G19" s="25">
        <v>255.66743127085144</v>
      </c>
      <c r="H19" s="74">
        <v>224.9873395183493</v>
      </c>
      <c r="I19" s="83"/>
      <c r="K19" s="109">
        <f t="shared" si="0"/>
        <v>0.21993966354354838</v>
      </c>
      <c r="L19" s="110">
        <f t="shared" si="1"/>
        <v>0.33825899388459885</v>
      </c>
      <c r="M19" s="110">
        <f t="shared" si="2"/>
        <v>0.41615924354334077</v>
      </c>
      <c r="N19" s="110">
        <f t="shared" si="3"/>
        <v>0.4648498750379117</v>
      </c>
      <c r="O19" s="111">
        <f t="shared" si="4"/>
        <v>0.51133486254170291</v>
      </c>
      <c r="Q19" s="118">
        <f t="shared" si="5"/>
        <v>0.5379626777396751</v>
      </c>
      <c r="R19" s="110">
        <f t="shared" si="6"/>
        <v>0.23029764490258775</v>
      </c>
      <c r="S19" s="110">
        <f t="shared" si="7"/>
        <v>0.11700000000000021</v>
      </c>
      <c r="T19" s="119">
        <f t="shared" si="8"/>
        <v>0.10000000000000009</v>
      </c>
    </row>
    <row r="20" spans="1:20">
      <c r="A20" s="77"/>
      <c r="B20" s="88">
        <v>2300</v>
      </c>
      <c r="C20" s="55"/>
      <c r="D20" s="25">
        <v>505.66241894365862</v>
      </c>
      <c r="E20" s="25">
        <v>388.7071108081351</v>
      </c>
      <c r="F20" s="25">
        <v>318.37312671231223</v>
      </c>
      <c r="G20" s="25">
        <v>266.71708690323959</v>
      </c>
      <c r="H20" s="74">
        <v>234.71103647485089</v>
      </c>
      <c r="I20" s="83"/>
      <c r="K20" s="109">
        <f t="shared" si="0"/>
        <v>0.21985322562767767</v>
      </c>
      <c r="L20" s="110">
        <f t="shared" si="1"/>
        <v>0.33800618331142185</v>
      </c>
      <c r="M20" s="110">
        <f t="shared" si="2"/>
        <v>0.41526929571171162</v>
      </c>
      <c r="N20" s="110">
        <f t="shared" si="3"/>
        <v>0.46385580330998188</v>
      </c>
      <c r="O20" s="111">
        <f t="shared" si="4"/>
        <v>0.51024138364098015</v>
      </c>
      <c r="Q20" s="118">
        <f t="shared" si="5"/>
        <v>0.53741743995986058</v>
      </c>
      <c r="R20" s="110">
        <f t="shared" si="6"/>
        <v>0.22858490825034239</v>
      </c>
      <c r="S20" s="110">
        <f t="shared" si="7"/>
        <v>0.11699999999999999</v>
      </c>
      <c r="T20" s="119">
        <f t="shared" si="8"/>
        <v>0.10000000000000009</v>
      </c>
    </row>
    <row r="21" spans="1:20">
      <c r="A21" s="77"/>
      <c r="B21" s="88">
        <v>2400</v>
      </c>
      <c r="C21" s="55"/>
      <c r="D21" s="25">
        <v>527.45757809151075</v>
      </c>
      <c r="E21" s="25">
        <v>405.32932834321144</v>
      </c>
      <c r="F21" s="25">
        <v>331.56280815950794</v>
      </c>
      <c r="G21" s="25">
        <v>277.76674253562777</v>
      </c>
      <c r="H21" s="74">
        <v>244.43473343135247</v>
      </c>
      <c r="I21" s="83"/>
      <c r="K21" s="109">
        <f t="shared" si="0"/>
        <v>0.21977399087146282</v>
      </c>
      <c r="L21" s="110">
        <f t="shared" si="1"/>
        <v>0.33777444028600956</v>
      </c>
      <c r="M21" s="110">
        <f t="shared" si="2"/>
        <v>0.41445351019938492</v>
      </c>
      <c r="N21" s="110">
        <f t="shared" si="3"/>
        <v>0.46294457089271296</v>
      </c>
      <c r="O21" s="111">
        <f t="shared" si="4"/>
        <v>0.50923902798198428</v>
      </c>
      <c r="Q21" s="118">
        <f t="shared" si="5"/>
        <v>0.53691726189547406</v>
      </c>
      <c r="R21" s="110">
        <f t="shared" si="6"/>
        <v>0.22701264739998561</v>
      </c>
      <c r="S21" s="110">
        <f t="shared" si="7"/>
        <v>0.11699999999999999</v>
      </c>
      <c r="T21" s="119">
        <f t="shared" si="8"/>
        <v>0.10000000000000009</v>
      </c>
    </row>
    <row r="22" spans="1:20">
      <c r="A22" s="77"/>
      <c r="B22" s="88">
        <v>2500</v>
      </c>
      <c r="C22" s="55"/>
      <c r="D22" s="25">
        <v>549.25273723936289</v>
      </c>
      <c r="E22" s="25">
        <v>421.95154587828779</v>
      </c>
      <c r="F22" s="25">
        <v>344.75248960670365</v>
      </c>
      <c r="G22" s="25">
        <v>288.81639816801595</v>
      </c>
      <c r="H22" s="74">
        <v>254.15843038785408</v>
      </c>
      <c r="I22" s="83"/>
      <c r="K22" s="109">
        <f t="shared" si="0"/>
        <v>0.21970109489574516</v>
      </c>
      <c r="L22" s="110">
        <f t="shared" si="1"/>
        <v>0.33756123670263022</v>
      </c>
      <c r="M22" s="110">
        <f t="shared" si="2"/>
        <v>0.41370298752804435</v>
      </c>
      <c r="N22" s="110">
        <f t="shared" si="3"/>
        <v>0.46210623706882553</v>
      </c>
      <c r="O22" s="111">
        <f t="shared" si="4"/>
        <v>0.50831686077570815</v>
      </c>
      <c r="Q22" s="118">
        <f t="shared" si="5"/>
        <v>0.53645677943850623</v>
      </c>
      <c r="R22" s="110">
        <f t="shared" si="6"/>
        <v>0.2255642607817856</v>
      </c>
      <c r="S22" s="110">
        <f t="shared" si="7"/>
        <v>0.11699999999999999</v>
      </c>
      <c r="T22" s="119">
        <f t="shared" si="8"/>
        <v>0.10000000000000009</v>
      </c>
    </row>
    <row r="23" spans="1:20">
      <c r="A23" s="77"/>
      <c r="B23" s="88">
        <v>2600</v>
      </c>
      <c r="C23" s="55"/>
      <c r="D23" s="25">
        <v>571.04789638721502</v>
      </c>
      <c r="E23" s="25">
        <v>438.57376341336413</v>
      </c>
      <c r="F23" s="25">
        <v>357.94217105389936</v>
      </c>
      <c r="G23" s="25">
        <v>299.86605380040413</v>
      </c>
      <c r="H23" s="74">
        <v>263.88212734435564</v>
      </c>
      <c r="I23" s="83"/>
      <c r="K23" s="109">
        <f t="shared" si="0"/>
        <v>0.21963380630277501</v>
      </c>
      <c r="L23" s="110">
        <f t="shared" si="1"/>
        <v>0.33736443339489547</v>
      </c>
      <c r="M23" s="110">
        <f t="shared" si="2"/>
        <v>0.41301019736988387</v>
      </c>
      <c r="N23" s="110">
        <f t="shared" si="3"/>
        <v>0.46133239046216018</v>
      </c>
      <c r="O23" s="111">
        <f t="shared" si="4"/>
        <v>0.50746562950837626</v>
      </c>
      <c r="Q23" s="118">
        <f t="shared" si="5"/>
        <v>0.53603144740761599</v>
      </c>
      <c r="R23" s="110">
        <f t="shared" si="6"/>
        <v>0.22422566366515206</v>
      </c>
      <c r="S23" s="110">
        <f t="shared" si="7"/>
        <v>0.11699999999999977</v>
      </c>
      <c r="T23" s="119">
        <f t="shared" si="8"/>
        <v>0.10000000000000009</v>
      </c>
    </row>
    <row r="24" spans="1:20">
      <c r="A24" s="77"/>
      <c r="B24" s="88">
        <v>2700</v>
      </c>
      <c r="C24" s="55"/>
      <c r="D24" s="25">
        <v>592.84305553506715</v>
      </c>
      <c r="E24" s="25">
        <v>455.19598094844048</v>
      </c>
      <c r="F24" s="25">
        <v>371.13185250109501</v>
      </c>
      <c r="G24" s="25">
        <v>310.91570943279231</v>
      </c>
      <c r="H24" s="74">
        <v>273.60582430085731</v>
      </c>
      <c r="I24" s="83"/>
      <c r="K24" s="109">
        <f t="shared" si="0"/>
        <v>0.21957150205002487</v>
      </c>
      <c r="L24" s="110">
        <f t="shared" si="1"/>
        <v>0.33718220810995592</v>
      </c>
      <c r="M24" s="110">
        <f t="shared" si="2"/>
        <v>0.41236872500121668</v>
      </c>
      <c r="N24" s="110">
        <f t="shared" si="3"/>
        <v>0.46061586582635899</v>
      </c>
      <c r="O24" s="111">
        <f t="shared" si="4"/>
        <v>0.50667745240899509</v>
      </c>
      <c r="Q24" s="118">
        <f t="shared" si="5"/>
        <v>0.53563738901387969</v>
      </c>
      <c r="R24" s="110">
        <f t="shared" si="6"/>
        <v>0.22298482862637359</v>
      </c>
      <c r="S24" s="110">
        <f t="shared" si="7"/>
        <v>0.11699999999999977</v>
      </c>
      <c r="T24" s="119">
        <f t="shared" si="8"/>
        <v>0.10000000000000031</v>
      </c>
    </row>
    <row r="25" spans="1:20">
      <c r="A25" s="77"/>
      <c r="B25" s="88">
        <v>2800</v>
      </c>
      <c r="C25" s="55"/>
      <c r="D25" s="25">
        <v>614.63821468291928</v>
      </c>
      <c r="E25" s="25">
        <v>471.81819848351682</v>
      </c>
      <c r="F25" s="25">
        <v>384.32153394829066</v>
      </c>
      <c r="G25" s="25">
        <v>321.96536506518049</v>
      </c>
      <c r="H25" s="74">
        <v>283.32952125735886</v>
      </c>
      <c r="I25" s="83"/>
      <c r="K25" s="109">
        <f t="shared" si="0"/>
        <v>0.2195136481010426</v>
      </c>
      <c r="L25" s="110">
        <f t="shared" si="1"/>
        <v>0.33701299891679776</v>
      </c>
      <c r="M25" s="110">
        <f t="shared" si="2"/>
        <v>0.41177307208745428</v>
      </c>
      <c r="N25" s="110">
        <f t="shared" si="3"/>
        <v>0.45995052152168642</v>
      </c>
      <c r="O25" s="111">
        <f t="shared" si="4"/>
        <v>0.50594557367385518</v>
      </c>
      <c r="Q25" s="118">
        <f t="shared" si="5"/>
        <v>0.53527127735433533</v>
      </c>
      <c r="R25" s="110">
        <f t="shared" si="6"/>
        <v>0.22183142315265258</v>
      </c>
      <c r="S25" s="110">
        <f t="shared" si="7"/>
        <v>0.11699999999999999</v>
      </c>
      <c r="T25" s="119">
        <f t="shared" si="8"/>
        <v>0.10000000000000009</v>
      </c>
    </row>
    <row r="26" spans="1:20">
      <c r="A26" s="77"/>
      <c r="B26" s="88">
        <v>2900</v>
      </c>
      <c r="C26" s="55"/>
      <c r="D26" s="25">
        <v>636.43337383077142</v>
      </c>
      <c r="E26" s="25">
        <v>488.44041601859317</v>
      </c>
      <c r="F26" s="25">
        <v>397.51121539548632</v>
      </c>
      <c r="G26" s="25">
        <v>333.01502069756867</v>
      </c>
      <c r="H26" s="74">
        <v>293.05321821386048</v>
      </c>
      <c r="I26" s="83"/>
      <c r="K26" s="109">
        <f t="shared" si="0"/>
        <v>0.21945978407957634</v>
      </c>
      <c r="L26" s="110">
        <f t="shared" si="1"/>
        <v>0.33685545932316768</v>
      </c>
      <c r="M26" s="110">
        <f t="shared" si="2"/>
        <v>0.41121849868498589</v>
      </c>
      <c r="N26" s="110">
        <f t="shared" si="3"/>
        <v>0.45933106303112919</v>
      </c>
      <c r="O26" s="111">
        <f t="shared" si="4"/>
        <v>0.50526416933424223</v>
      </c>
      <c r="Q26" s="118">
        <f t="shared" si="5"/>
        <v>0.53493024125560762</v>
      </c>
      <c r="R26" s="110">
        <f t="shared" si="6"/>
        <v>0.22075652124277068</v>
      </c>
      <c r="S26" s="110">
        <f t="shared" si="7"/>
        <v>0.11699999999999999</v>
      </c>
      <c r="T26" s="119">
        <f t="shared" si="8"/>
        <v>0.10000000000000009</v>
      </c>
    </row>
    <row r="27" spans="1:20">
      <c r="A27" s="77"/>
      <c r="B27" s="88">
        <v>3000</v>
      </c>
      <c r="C27" s="55"/>
      <c r="D27" s="25">
        <v>658.22853297862366</v>
      </c>
      <c r="E27" s="25">
        <v>505.06263355366951</v>
      </c>
      <c r="F27" s="25">
        <v>410.70089684268203</v>
      </c>
      <c r="G27" s="25">
        <v>344.06467632995685</v>
      </c>
      <c r="H27" s="74">
        <v>302.77691517036209</v>
      </c>
      <c r="I27" s="83"/>
      <c r="K27" s="109">
        <f t="shared" si="0"/>
        <v>0.21940951099287456</v>
      </c>
      <c r="L27" s="110">
        <f t="shared" si="1"/>
        <v>0.33670842236911303</v>
      </c>
      <c r="M27" s="110">
        <f t="shared" si="2"/>
        <v>0.41070089684268202</v>
      </c>
      <c r="N27" s="110">
        <f t="shared" si="3"/>
        <v>0.45875290177327582</v>
      </c>
      <c r="O27" s="111">
        <f t="shared" si="4"/>
        <v>0.50462819195060349</v>
      </c>
      <c r="Q27" s="118">
        <f t="shared" si="5"/>
        <v>0.5346117898236773</v>
      </c>
      <c r="R27" s="110">
        <f t="shared" si="6"/>
        <v>0.21975237195716923</v>
      </c>
      <c r="S27" s="110">
        <f t="shared" si="7"/>
        <v>0.11699999999999999</v>
      </c>
      <c r="T27" s="119">
        <f t="shared" si="8"/>
        <v>0.10000000000000031</v>
      </c>
    </row>
    <row r="28" spans="1:20">
      <c r="A28" s="77"/>
      <c r="B28" s="88">
        <v>3100</v>
      </c>
      <c r="C28" s="55"/>
      <c r="D28" s="25">
        <v>680.02369212647568</v>
      </c>
      <c r="E28" s="25">
        <v>521.68485108874586</v>
      </c>
      <c r="F28" s="25">
        <v>423.89057828987779</v>
      </c>
      <c r="G28" s="25">
        <v>355.11433196234503</v>
      </c>
      <c r="H28" s="74">
        <v>312.5006121268637</v>
      </c>
      <c r="I28" s="83"/>
      <c r="K28" s="109">
        <f t="shared" si="0"/>
        <v>0.21936248133112118</v>
      </c>
      <c r="L28" s="110">
        <f t="shared" si="1"/>
        <v>0.33657087167015864</v>
      </c>
      <c r="M28" s="110">
        <f t="shared" si="2"/>
        <v>0.41021668866762367</v>
      </c>
      <c r="N28" s="110">
        <f t="shared" si="3"/>
        <v>0.45821204124173553</v>
      </c>
      <c r="O28" s="111">
        <f t="shared" si="4"/>
        <v>0.50403324536590921</v>
      </c>
      <c r="Q28" s="118">
        <f t="shared" si="5"/>
        <v>0.53431375150299676</v>
      </c>
      <c r="R28" s="110">
        <f t="shared" si="6"/>
        <v>0.21881221221555491</v>
      </c>
      <c r="S28" s="110">
        <f t="shared" si="7"/>
        <v>0.11699999999999977</v>
      </c>
      <c r="T28" s="119">
        <f t="shared" si="8"/>
        <v>0.10000000000000031</v>
      </c>
    </row>
    <row r="29" spans="1:20">
      <c r="A29" s="77"/>
      <c r="B29" s="88">
        <v>3200</v>
      </c>
      <c r="C29" s="55"/>
      <c r="D29" s="25">
        <v>701.81885127432793</v>
      </c>
      <c r="E29" s="25">
        <v>538.30706862382226</v>
      </c>
      <c r="F29" s="25">
        <v>437.08025973707345</v>
      </c>
      <c r="G29" s="25">
        <v>366.16398759473316</v>
      </c>
      <c r="H29" s="74">
        <v>322.22430908336531</v>
      </c>
      <c r="I29" s="83"/>
      <c r="K29" s="109">
        <f t="shared" si="0"/>
        <v>0.21931839102322748</v>
      </c>
      <c r="L29" s="110">
        <f t="shared" si="1"/>
        <v>0.33644191788988892</v>
      </c>
      <c r="M29" s="110">
        <f t="shared" si="2"/>
        <v>0.40976274350350633</v>
      </c>
      <c r="N29" s="110">
        <f t="shared" si="3"/>
        <v>0.45770498449341646</v>
      </c>
      <c r="O29" s="111">
        <f t="shared" si="4"/>
        <v>0.50347548294275835</v>
      </c>
      <c r="Q29" s="118">
        <f t="shared" si="5"/>
        <v>0.53403422449080962</v>
      </c>
      <c r="R29" s="110">
        <f t="shared" si="6"/>
        <v>0.21793011427789444</v>
      </c>
      <c r="S29" s="110">
        <f t="shared" si="7"/>
        <v>0.11699999999999955</v>
      </c>
      <c r="T29" s="119">
        <f t="shared" si="8"/>
        <v>0.10000000000000053</v>
      </c>
    </row>
    <row r="30" spans="1:20">
      <c r="A30" s="77"/>
      <c r="B30" s="88">
        <v>3300</v>
      </c>
      <c r="C30" s="55"/>
      <c r="D30" s="25">
        <v>723.61401042218006</v>
      </c>
      <c r="E30" s="25">
        <v>554.92928615889855</v>
      </c>
      <c r="F30" s="25">
        <v>450.2699411842691</v>
      </c>
      <c r="G30" s="25">
        <v>377.21364322712134</v>
      </c>
      <c r="H30" s="74">
        <v>331.94800603986687</v>
      </c>
      <c r="I30" s="83"/>
      <c r="K30" s="109">
        <f t="shared" si="0"/>
        <v>0.21927697285520609</v>
      </c>
      <c r="L30" s="110">
        <f t="shared" si="1"/>
        <v>0.33632077949024153</v>
      </c>
      <c r="M30" s="110">
        <f t="shared" si="2"/>
        <v>0.40933631016751737</v>
      </c>
      <c r="N30" s="110">
        <f t="shared" si="3"/>
        <v>0.4572286584571168</v>
      </c>
      <c r="O30" s="111">
        <f t="shared" si="4"/>
        <v>0.50295152430282863</v>
      </c>
      <c r="Q30" s="118">
        <f t="shared" si="5"/>
        <v>0.5337715361125599</v>
      </c>
      <c r="R30" s="110">
        <f t="shared" si="6"/>
        <v>0.21710086063651746</v>
      </c>
      <c r="S30" s="110">
        <f t="shared" si="7"/>
        <v>0.11699999999999977</v>
      </c>
      <c r="T30" s="119">
        <f t="shared" si="8"/>
        <v>0.10000000000000031</v>
      </c>
    </row>
    <row r="31" spans="1:20">
      <c r="A31" s="77"/>
      <c r="B31" s="88">
        <v>3400</v>
      </c>
      <c r="C31" s="55"/>
      <c r="D31" s="25">
        <v>745.40916957003219</v>
      </c>
      <c r="E31" s="25">
        <v>571.55150369397484</v>
      </c>
      <c r="F31" s="25">
        <v>463.45962263146475</v>
      </c>
      <c r="G31" s="25">
        <v>388.26329885950952</v>
      </c>
      <c r="H31" s="74">
        <v>341.67170299636848</v>
      </c>
      <c r="I31" s="83"/>
      <c r="K31" s="109">
        <f t="shared" si="0"/>
        <v>0.21923799105000946</v>
      </c>
      <c r="L31" s="110">
        <f t="shared" si="1"/>
        <v>0.33620676687880874</v>
      </c>
      <c r="M31" s="110">
        <f t="shared" si="2"/>
        <v>0.40893496114541006</v>
      </c>
      <c r="N31" s="110">
        <f t="shared" si="3"/>
        <v>0.45678035159942298</v>
      </c>
      <c r="O31" s="111">
        <f t="shared" si="4"/>
        <v>0.50245838675936538</v>
      </c>
      <c r="Q31" s="118">
        <f t="shared" si="5"/>
        <v>0.53352420932427713</v>
      </c>
      <c r="R31" s="110">
        <f t="shared" si="6"/>
        <v>0.21631984073900989</v>
      </c>
      <c r="S31" s="110">
        <f t="shared" si="7"/>
        <v>0.11699999999999977</v>
      </c>
      <c r="T31" s="119">
        <f t="shared" si="8"/>
        <v>0.10000000000000031</v>
      </c>
    </row>
    <row r="32" spans="1:20">
      <c r="A32" s="77"/>
      <c r="B32" s="88">
        <v>3500</v>
      </c>
      <c r="C32" s="55"/>
      <c r="D32" s="25">
        <v>767.20432871788432</v>
      </c>
      <c r="E32" s="25">
        <v>588.17372122905124</v>
      </c>
      <c r="F32" s="25">
        <v>476.64930407866046</v>
      </c>
      <c r="G32" s="25">
        <v>399.3129544918977</v>
      </c>
      <c r="H32" s="74">
        <v>351.39539995287009</v>
      </c>
      <c r="I32" s="83"/>
      <c r="K32" s="109">
        <f t="shared" si="0"/>
        <v>0.21920123677653838</v>
      </c>
      <c r="L32" s="110">
        <f t="shared" si="1"/>
        <v>0.33609926927374356</v>
      </c>
      <c r="M32" s="110">
        <f t="shared" si="2"/>
        <v>0.40855654635313754</v>
      </c>
      <c r="N32" s="110">
        <f t="shared" si="3"/>
        <v>0.45635766227645452</v>
      </c>
      <c r="O32" s="111">
        <f t="shared" si="4"/>
        <v>0.50199342850410011</v>
      </c>
      <c r="Q32" s="118">
        <f t="shared" si="5"/>
        <v>0.53329093492467483</v>
      </c>
      <c r="R32" s="110">
        <f t="shared" si="6"/>
        <v>0.21558296522322862</v>
      </c>
      <c r="S32" s="110">
        <f t="shared" si="7"/>
        <v>0.11699999999999977</v>
      </c>
      <c r="T32" s="119">
        <f t="shared" si="8"/>
        <v>0.10000000000000031</v>
      </c>
    </row>
    <row r="33" spans="1:20">
      <c r="A33" s="77"/>
      <c r="B33" s="88">
        <v>3600</v>
      </c>
      <c r="C33" s="55"/>
      <c r="D33" s="25">
        <v>788.99948786573646</v>
      </c>
      <c r="E33" s="25">
        <v>604.79593876412764</v>
      </c>
      <c r="F33" s="25">
        <v>489.83898552585612</v>
      </c>
      <c r="G33" s="25">
        <v>410.36261012428588</v>
      </c>
      <c r="H33" s="74">
        <v>361.11909690937165</v>
      </c>
      <c r="I33" s="83"/>
      <c r="K33" s="109">
        <f t="shared" si="0"/>
        <v>0.21916652440714901</v>
      </c>
      <c r="L33" s="110">
        <f t="shared" si="1"/>
        <v>0.33599774375784869</v>
      </c>
      <c r="M33" s="110">
        <f t="shared" si="2"/>
        <v>0.4081991546048801</v>
      </c>
      <c r="N33" s="110">
        <f t="shared" si="3"/>
        <v>0.45595845569365095</v>
      </c>
      <c r="O33" s="111">
        <f t="shared" si="4"/>
        <v>0.50155430126301614</v>
      </c>
      <c r="Q33" s="118">
        <f t="shared" si="5"/>
        <v>0.53307054837289169</v>
      </c>
      <c r="R33" s="110">
        <f t="shared" si="6"/>
        <v>0.21488659429530732</v>
      </c>
      <c r="S33" s="110">
        <f t="shared" si="7"/>
        <v>0.11699999999999977</v>
      </c>
      <c r="T33" s="119">
        <f t="shared" si="8"/>
        <v>0.10000000000000009</v>
      </c>
    </row>
    <row r="34" spans="1:20">
      <c r="A34" s="77"/>
      <c r="B34" s="88">
        <v>3700</v>
      </c>
      <c r="C34" s="55"/>
      <c r="D34" s="25">
        <v>808.36087718710201</v>
      </c>
      <c r="E34" s="25">
        <v>619.4145189931495</v>
      </c>
      <c r="F34" s="25">
        <v>501.35625587268129</v>
      </c>
      <c r="G34" s="25">
        <v>420.01120335733879</v>
      </c>
      <c r="H34" s="74">
        <v>369.60985895445816</v>
      </c>
      <c r="I34" s="83"/>
      <c r="K34" s="109">
        <f t="shared" si="0"/>
        <v>0.2184759127532708</v>
      </c>
      <c r="L34" s="110">
        <f t="shared" si="1"/>
        <v>0.33481865891521595</v>
      </c>
      <c r="M34" s="110">
        <f t="shared" si="2"/>
        <v>0.40650507232920108</v>
      </c>
      <c r="N34" s="110">
        <f t="shared" si="3"/>
        <v>0.4540661657917176</v>
      </c>
      <c r="O34" s="111">
        <f t="shared" si="4"/>
        <v>0.49947278237088938</v>
      </c>
      <c r="Q34" s="118">
        <f t="shared" si="5"/>
        <v>0.53251978534280475</v>
      </c>
      <c r="R34" s="110">
        <f t="shared" si="6"/>
        <v>0.21410519248312809</v>
      </c>
      <c r="S34" s="110">
        <f t="shared" si="7"/>
        <v>0.11699999999999999</v>
      </c>
      <c r="T34" s="119">
        <f t="shared" si="8"/>
        <v>0.10000000000000009</v>
      </c>
    </row>
    <row r="35" spans="1:20">
      <c r="A35" s="77"/>
      <c r="B35" s="88">
        <v>3800</v>
      </c>
      <c r="C35" s="55"/>
      <c r="D35" s="25">
        <v>821.98426273510199</v>
      </c>
      <c r="E35" s="25">
        <v>629.30920204114943</v>
      </c>
      <c r="F35" s="25">
        <v>508.93054808734797</v>
      </c>
      <c r="G35" s="25">
        <v>426.35656666017576</v>
      </c>
      <c r="H35" s="74">
        <v>375.19377866095476</v>
      </c>
      <c r="I35" s="83"/>
      <c r="K35" s="109">
        <f t="shared" si="0"/>
        <v>0.21631164808818473</v>
      </c>
      <c r="L35" s="110">
        <f t="shared" si="1"/>
        <v>0.3312153694953418</v>
      </c>
      <c r="M35" s="110">
        <f t="shared" si="2"/>
        <v>0.40178727480580106</v>
      </c>
      <c r="N35" s="110">
        <f t="shared" si="3"/>
        <v>0.44879638595807975</v>
      </c>
      <c r="O35" s="111">
        <f t="shared" si="4"/>
        <v>0.49367602455388782</v>
      </c>
      <c r="Q35" s="118">
        <f t="shared" si="5"/>
        <v>0.5311952565786644</v>
      </c>
      <c r="R35" s="110">
        <f t="shared" si="6"/>
        <v>0.21306953665219863</v>
      </c>
      <c r="S35" s="110">
        <f t="shared" si="7"/>
        <v>0.11699999999999999</v>
      </c>
      <c r="T35" s="119">
        <f t="shared" si="8"/>
        <v>0.10000000000000031</v>
      </c>
    </row>
    <row r="36" spans="1:20">
      <c r="A36" s="77"/>
      <c r="B36" s="88">
        <v>3900</v>
      </c>
      <c r="C36" s="55"/>
      <c r="D36" s="25">
        <v>835.60764828310198</v>
      </c>
      <c r="E36" s="25">
        <v>639.20388508914948</v>
      </c>
      <c r="F36" s="25">
        <v>516.5048403020146</v>
      </c>
      <c r="G36" s="25">
        <v>432.70192996301279</v>
      </c>
      <c r="H36" s="74">
        <v>380.77769836745136</v>
      </c>
      <c r="I36" s="83"/>
      <c r="K36" s="109">
        <f t="shared" si="0"/>
        <v>0.21425837135464154</v>
      </c>
      <c r="L36" s="110">
        <f t="shared" si="1"/>
        <v>0.3277968641482818</v>
      </c>
      <c r="M36" s="110">
        <f t="shared" si="2"/>
        <v>0.39731141561693428</v>
      </c>
      <c r="N36" s="110">
        <f t="shared" si="3"/>
        <v>0.44379685124411566</v>
      </c>
      <c r="O36" s="111">
        <f t="shared" si="4"/>
        <v>0.48817653636852743</v>
      </c>
      <c r="Q36" s="118">
        <f t="shared" si="5"/>
        <v>0.52991391690227485</v>
      </c>
      <c r="R36" s="110">
        <f t="shared" si="6"/>
        <v>0.2120659441000845</v>
      </c>
      <c r="S36" s="110">
        <f t="shared" si="7"/>
        <v>0.11700000000000021</v>
      </c>
      <c r="T36" s="119">
        <f t="shared" si="8"/>
        <v>0.10000000000000031</v>
      </c>
    </row>
    <row r="37" spans="1:20">
      <c r="A37" s="77"/>
      <c r="B37" s="88">
        <v>4000</v>
      </c>
      <c r="C37" s="55"/>
      <c r="D37" s="25">
        <v>849.23103383110197</v>
      </c>
      <c r="E37" s="25">
        <v>649.09856813714941</v>
      </c>
      <c r="F37" s="25">
        <v>524.07913251668128</v>
      </c>
      <c r="G37" s="25">
        <v>439.04729326584982</v>
      </c>
      <c r="H37" s="74">
        <v>386.36161807394791</v>
      </c>
      <c r="I37" s="83"/>
      <c r="K37" s="109">
        <f t="shared" si="0"/>
        <v>0.2123077584577755</v>
      </c>
      <c r="L37" s="110">
        <f t="shared" si="1"/>
        <v>0.32454928406857469</v>
      </c>
      <c r="M37" s="110">
        <f t="shared" si="2"/>
        <v>0.39305934938751097</v>
      </c>
      <c r="N37" s="110">
        <f t="shared" si="3"/>
        <v>0.43904729326584979</v>
      </c>
      <c r="O37" s="111">
        <f t="shared" si="4"/>
        <v>0.48295202259243492</v>
      </c>
      <c r="Q37" s="118">
        <f t="shared" si="5"/>
        <v>0.52867368779234791</v>
      </c>
      <c r="R37" s="110">
        <f t="shared" si="6"/>
        <v>0.21109294853493066</v>
      </c>
      <c r="S37" s="110">
        <f t="shared" si="7"/>
        <v>0.11700000000000021</v>
      </c>
      <c r="T37" s="119">
        <f t="shared" si="8"/>
        <v>0.10000000000000031</v>
      </c>
    </row>
    <row r="38" spans="1:20">
      <c r="A38" s="77"/>
      <c r="B38" s="88">
        <v>4100</v>
      </c>
      <c r="C38" s="55"/>
      <c r="D38" s="25">
        <v>862.85441937910207</v>
      </c>
      <c r="E38" s="25">
        <v>658.99325118514946</v>
      </c>
      <c r="F38" s="25">
        <v>531.65342473134797</v>
      </c>
      <c r="G38" s="25">
        <v>445.39265656868679</v>
      </c>
      <c r="H38" s="74">
        <v>391.94553778044451</v>
      </c>
      <c r="I38" s="83"/>
      <c r="K38" s="109">
        <f t="shared" si="0"/>
        <v>0.21045229740953708</v>
      </c>
      <c r="L38" s="110">
        <f t="shared" si="1"/>
        <v>0.3214601225293412</v>
      </c>
      <c r="M38" s="110">
        <f t="shared" si="2"/>
        <v>0.38901470102293756</v>
      </c>
      <c r="N38" s="110">
        <f t="shared" si="3"/>
        <v>0.43452942104262127</v>
      </c>
      <c r="O38" s="111">
        <f t="shared" si="4"/>
        <v>0.47798236314688353</v>
      </c>
      <c r="Q38" s="118">
        <f t="shared" si="5"/>
        <v>0.52747262199653977</v>
      </c>
      <c r="R38" s="110">
        <f t="shared" si="6"/>
        <v>0.21014917172947412</v>
      </c>
      <c r="S38" s="110">
        <f t="shared" si="7"/>
        <v>0.11699999999999999</v>
      </c>
      <c r="T38" s="119">
        <f t="shared" si="8"/>
        <v>0.10000000000000031</v>
      </c>
    </row>
    <row r="39" spans="1:20">
      <c r="A39" s="77"/>
      <c r="B39" s="88">
        <v>4200</v>
      </c>
      <c r="C39" s="55"/>
      <c r="D39" s="25">
        <v>872.91018296352991</v>
      </c>
      <c r="E39" s="25">
        <v>666.4327713663813</v>
      </c>
      <c r="F39" s="25">
        <v>537.44418746209385</v>
      </c>
      <c r="G39" s="25">
        <v>450.24386804636907</v>
      </c>
      <c r="H39" s="74">
        <v>396.21460388080482</v>
      </c>
      <c r="I39" s="83"/>
      <c r="K39" s="109">
        <f t="shared" ref="K39:K70" si="9">D39/B39</f>
        <v>0.20783575784845951</v>
      </c>
      <c r="L39" s="110">
        <f t="shared" ref="L39:L70" si="10">2*E39/B39</f>
        <v>0.31734893874589587</v>
      </c>
      <c r="M39" s="110">
        <f t="shared" ref="M39:M70" si="11">3*F39/B39</f>
        <v>0.38388870533006703</v>
      </c>
      <c r="N39" s="110">
        <f t="shared" ref="N39:N70" si="12">4*G39/B39</f>
        <v>0.42880368385368484</v>
      </c>
      <c r="O39" s="111">
        <f t="shared" ref="O39:O70" si="13">5*H39/B39</f>
        <v>0.47168405223905335</v>
      </c>
      <c r="Q39" s="118">
        <f t="shared" si="5"/>
        <v>0.52692174836096473</v>
      </c>
      <c r="R39" s="110">
        <f t="shared" si="6"/>
        <v>0.20967382732434525</v>
      </c>
      <c r="S39" s="110">
        <f t="shared" si="7"/>
        <v>0.11699999999999977</v>
      </c>
      <c r="T39" s="119">
        <f t="shared" si="8"/>
        <v>0.10000000000000009</v>
      </c>
    </row>
    <row r="40" spans="1:20">
      <c r="A40" s="77"/>
      <c r="B40" s="88">
        <v>4300</v>
      </c>
      <c r="C40" s="55"/>
      <c r="D40" s="25">
        <v>882.89285415286326</v>
      </c>
      <c r="E40" s="25">
        <v>673.82199088904792</v>
      </c>
      <c r="F40" s="25">
        <v>543.19840976253818</v>
      </c>
      <c r="G40" s="25">
        <v>455.06446777856644</v>
      </c>
      <c r="H40" s="74">
        <v>400.45673164513846</v>
      </c>
      <c r="I40" s="83"/>
      <c r="K40" s="109">
        <f t="shared" si="9"/>
        <v>0.20532391957043331</v>
      </c>
      <c r="L40" s="110">
        <f t="shared" si="10"/>
        <v>0.31340557715769674</v>
      </c>
      <c r="M40" s="110">
        <f t="shared" si="11"/>
        <v>0.3789756347180499</v>
      </c>
      <c r="N40" s="110">
        <f t="shared" si="12"/>
        <v>0.42331578398006181</v>
      </c>
      <c r="O40" s="111">
        <f t="shared" si="13"/>
        <v>0.46564736237806797</v>
      </c>
      <c r="Q40" s="118">
        <f t="shared" si="5"/>
        <v>0.5263958423031545</v>
      </c>
      <c r="R40" s="110">
        <f t="shared" si="6"/>
        <v>0.20921790274127838</v>
      </c>
      <c r="S40" s="110">
        <f t="shared" si="7"/>
        <v>0.11700000000000021</v>
      </c>
      <c r="T40" s="119">
        <f t="shared" si="8"/>
        <v>0.10000000000000009</v>
      </c>
    </row>
    <row r="41" spans="1:20">
      <c r="A41" s="77"/>
      <c r="B41" s="88">
        <v>4400</v>
      </c>
      <c r="C41" s="55"/>
      <c r="D41" s="25">
        <v>892.87552534219662</v>
      </c>
      <c r="E41" s="25">
        <v>681.21121041171455</v>
      </c>
      <c r="F41" s="25">
        <v>548.95263206298262</v>
      </c>
      <c r="G41" s="25">
        <v>459.88506751076375</v>
      </c>
      <c r="H41" s="74">
        <v>404.69885940947211</v>
      </c>
      <c r="I41" s="83"/>
      <c r="K41" s="109">
        <f t="shared" si="9"/>
        <v>0.20292625575959014</v>
      </c>
      <c r="L41" s="110">
        <f t="shared" si="10"/>
        <v>0.30964145927805209</v>
      </c>
      <c r="M41" s="110">
        <f t="shared" si="11"/>
        <v>0.37428588549748815</v>
      </c>
      <c r="N41" s="110">
        <f t="shared" si="12"/>
        <v>0.41807733410069431</v>
      </c>
      <c r="O41" s="111">
        <f t="shared" si="13"/>
        <v>0.45988506751076375</v>
      </c>
      <c r="Q41" s="118">
        <f t="shared" si="5"/>
        <v>0.52588169588507605</v>
      </c>
      <c r="R41" s="110">
        <f t="shared" si="6"/>
        <v>0.20877186914878432</v>
      </c>
      <c r="S41" s="110">
        <f t="shared" si="7"/>
        <v>0.11699999999999999</v>
      </c>
      <c r="T41" s="119">
        <f t="shared" si="8"/>
        <v>0.10000000000000009</v>
      </c>
    </row>
    <row r="42" spans="1:20">
      <c r="A42" s="77"/>
      <c r="B42" s="88">
        <v>4500</v>
      </c>
      <c r="C42" s="55"/>
      <c r="D42" s="25">
        <v>902.85819653152998</v>
      </c>
      <c r="E42" s="25">
        <v>688.60042993438117</v>
      </c>
      <c r="F42" s="25">
        <v>554.70685436342706</v>
      </c>
      <c r="G42" s="25">
        <v>464.70566724296106</v>
      </c>
      <c r="H42" s="74">
        <v>408.94098717380575</v>
      </c>
      <c r="I42" s="83"/>
      <c r="K42" s="109">
        <f t="shared" si="9"/>
        <v>0.20063515478478444</v>
      </c>
      <c r="L42" s="110">
        <f t="shared" si="10"/>
        <v>0.30604463552639161</v>
      </c>
      <c r="M42" s="110">
        <f t="shared" si="11"/>
        <v>0.36980456957561803</v>
      </c>
      <c r="N42" s="110">
        <f t="shared" si="12"/>
        <v>0.4130717042159654</v>
      </c>
      <c r="O42" s="111">
        <f t="shared" si="13"/>
        <v>0.45437887463756194</v>
      </c>
      <c r="Q42" s="118">
        <f t="shared" si="5"/>
        <v>0.52537891903678058</v>
      </c>
      <c r="R42" s="110">
        <f t="shared" si="6"/>
        <v>0.20833540813273976</v>
      </c>
      <c r="S42" s="110">
        <f t="shared" si="7"/>
        <v>0.11699999999999999</v>
      </c>
      <c r="T42" s="119">
        <f t="shared" si="8"/>
        <v>0.10000000000000009</v>
      </c>
    </row>
    <row r="43" spans="1:20">
      <c r="A43" s="77"/>
      <c r="B43" s="88">
        <v>4600</v>
      </c>
      <c r="C43" s="55"/>
      <c r="D43" s="25">
        <v>912.84086772086323</v>
      </c>
      <c r="E43" s="25">
        <v>695.98964945704779</v>
      </c>
      <c r="F43" s="25">
        <v>560.46107666387149</v>
      </c>
      <c r="G43" s="25">
        <v>469.52626697515836</v>
      </c>
      <c r="H43" s="74">
        <v>413.1831149381394</v>
      </c>
      <c r="I43" s="83"/>
      <c r="K43" s="109">
        <f t="shared" si="9"/>
        <v>0.19844366689583984</v>
      </c>
      <c r="L43" s="110">
        <f t="shared" si="10"/>
        <v>0.30260419541610772</v>
      </c>
      <c r="M43" s="110">
        <f t="shared" si="11"/>
        <v>0.36551809347643793</v>
      </c>
      <c r="N43" s="110">
        <f t="shared" si="12"/>
        <v>0.40828371041318118</v>
      </c>
      <c r="O43" s="111">
        <f t="shared" si="13"/>
        <v>0.44911208145449938</v>
      </c>
      <c r="Q43" s="118">
        <f t="shared" si="5"/>
        <v>0.52488713875127213</v>
      </c>
      <c r="R43" s="110">
        <f t="shared" si="6"/>
        <v>0.20790821480124544</v>
      </c>
      <c r="S43" s="110">
        <f t="shared" si="7"/>
        <v>0.11700000000000021</v>
      </c>
      <c r="T43" s="119">
        <f t="shared" si="8"/>
        <v>0.10000000000000031</v>
      </c>
    </row>
    <row r="44" spans="1:20">
      <c r="A44" s="77"/>
      <c r="B44" s="88">
        <v>4700</v>
      </c>
      <c r="C44" s="55"/>
      <c r="D44" s="25">
        <v>922.82353891019659</v>
      </c>
      <c r="E44" s="25">
        <v>703.37886897971453</v>
      </c>
      <c r="F44" s="25">
        <v>566.21529896431593</v>
      </c>
      <c r="G44" s="25">
        <v>474.34686670735573</v>
      </c>
      <c r="H44" s="74">
        <v>417.42524270247304</v>
      </c>
      <c r="I44" s="83"/>
      <c r="K44" s="109">
        <f t="shared" si="9"/>
        <v>0.19634543381068012</v>
      </c>
      <c r="L44" s="110">
        <f t="shared" si="10"/>
        <v>0.29931015701264446</v>
      </c>
      <c r="M44" s="110">
        <f t="shared" si="11"/>
        <v>0.3614140206155208</v>
      </c>
      <c r="N44" s="110">
        <f t="shared" si="12"/>
        <v>0.40369946102753679</v>
      </c>
      <c r="O44" s="111">
        <f t="shared" si="13"/>
        <v>0.44406940713029047</v>
      </c>
      <c r="Q44" s="118">
        <f t="shared" si="5"/>
        <v>0.5244059981616116</v>
      </c>
      <c r="R44" s="110">
        <f t="shared" si="6"/>
        <v>0.20748999707434823</v>
      </c>
      <c r="S44" s="110">
        <f t="shared" si="7"/>
        <v>0.11700000000000021</v>
      </c>
      <c r="T44" s="119">
        <f t="shared" si="8"/>
        <v>0.10000000000000009</v>
      </c>
    </row>
    <row r="45" spans="1:20">
      <c r="A45" s="77"/>
      <c r="B45" s="88">
        <v>4800</v>
      </c>
      <c r="C45" s="55"/>
      <c r="D45" s="25">
        <v>933.82213876834373</v>
      </c>
      <c r="E45" s="25">
        <v>711.58512321613784</v>
      </c>
      <c r="F45" s="25">
        <v>572.68922531632506</v>
      </c>
      <c r="G45" s="25">
        <v>479.77039850875138</v>
      </c>
      <c r="H45" s="74">
        <v>422.19795068770128</v>
      </c>
      <c r="I45" s="83"/>
      <c r="K45" s="109">
        <f t="shared" si="9"/>
        <v>0.19454627891007162</v>
      </c>
      <c r="L45" s="110">
        <f t="shared" si="10"/>
        <v>0.29649380134005743</v>
      </c>
      <c r="M45" s="110">
        <f t="shared" si="11"/>
        <v>0.35793076582270317</v>
      </c>
      <c r="N45" s="110">
        <f t="shared" si="12"/>
        <v>0.39980866542395949</v>
      </c>
      <c r="O45" s="111">
        <f t="shared" si="13"/>
        <v>0.43978953196635551</v>
      </c>
      <c r="Q45" s="118">
        <f t="shared" si="5"/>
        <v>0.5240271003955348</v>
      </c>
      <c r="R45" s="110">
        <f t="shared" si="6"/>
        <v>0.20721163209810878</v>
      </c>
      <c r="S45" s="110">
        <f t="shared" si="7"/>
        <v>0.11700000000000021</v>
      </c>
      <c r="T45" s="119">
        <f t="shared" si="8"/>
        <v>0.10000000000000009</v>
      </c>
    </row>
    <row r="46" spans="1:20">
      <c r="A46" s="77"/>
      <c r="B46" s="88">
        <v>4900</v>
      </c>
      <c r="C46" s="55"/>
      <c r="D46" s="25">
        <v>945.82427005134366</v>
      </c>
      <c r="E46" s="25">
        <v>720.59844199913778</v>
      </c>
      <c r="F46" s="25">
        <v>579.87407326599168</v>
      </c>
      <c r="G46" s="25">
        <v>485.78950487858464</v>
      </c>
      <c r="H46" s="74">
        <v>427.49476429315456</v>
      </c>
      <c r="I46" s="83"/>
      <c r="K46" s="109">
        <f t="shared" si="9"/>
        <v>0.19302536123496811</v>
      </c>
      <c r="L46" s="110">
        <f t="shared" si="10"/>
        <v>0.29412181306087254</v>
      </c>
      <c r="M46" s="110">
        <f t="shared" si="11"/>
        <v>0.35502494281591329</v>
      </c>
      <c r="N46" s="110">
        <f t="shared" si="12"/>
        <v>0.3965628611253752</v>
      </c>
      <c r="O46" s="111">
        <f t="shared" si="13"/>
        <v>0.43621914723791283</v>
      </c>
      <c r="Q46" s="118">
        <f t="shared" si="5"/>
        <v>0.52374698940643682</v>
      </c>
      <c r="R46" s="110">
        <f t="shared" si="6"/>
        <v>0.20706770817585007</v>
      </c>
      <c r="S46" s="110">
        <f t="shared" si="7"/>
        <v>0.11700000000000021</v>
      </c>
      <c r="T46" s="119">
        <f t="shared" si="8"/>
        <v>0.10000000000000009</v>
      </c>
    </row>
    <row r="47" spans="1:20">
      <c r="A47" s="77"/>
      <c r="B47" s="88">
        <v>5000</v>
      </c>
      <c r="C47" s="55"/>
      <c r="D47" s="25">
        <v>957.8264013343437</v>
      </c>
      <c r="E47" s="25">
        <v>729.61176078213782</v>
      </c>
      <c r="F47" s="25">
        <v>587.05892121565842</v>
      </c>
      <c r="G47" s="25">
        <v>491.80861124841789</v>
      </c>
      <c r="H47" s="74">
        <v>432.79157789860778</v>
      </c>
      <c r="I47" s="83"/>
      <c r="K47" s="109">
        <f t="shared" si="9"/>
        <v>0.19156528026686875</v>
      </c>
      <c r="L47" s="110">
        <f t="shared" si="10"/>
        <v>0.29184470431285514</v>
      </c>
      <c r="M47" s="110">
        <f t="shared" si="11"/>
        <v>0.35223535272939505</v>
      </c>
      <c r="N47" s="110">
        <f t="shared" si="12"/>
        <v>0.39344688899873431</v>
      </c>
      <c r="O47" s="111">
        <f t="shared" si="13"/>
        <v>0.43279157789860784</v>
      </c>
      <c r="Q47" s="118">
        <f t="shared" si="5"/>
        <v>0.52347389833004998</v>
      </c>
      <c r="R47" s="110">
        <f t="shared" si="6"/>
        <v>0.20692734020556935</v>
      </c>
      <c r="S47" s="110">
        <f t="shared" si="7"/>
        <v>0.11699999999999999</v>
      </c>
      <c r="T47" s="119">
        <f t="shared" si="8"/>
        <v>0.10000000000000031</v>
      </c>
    </row>
    <row r="48" spans="1:20">
      <c r="A48" s="77"/>
      <c r="B48" s="88">
        <v>5100</v>
      </c>
      <c r="C48" s="55"/>
      <c r="D48" s="25">
        <v>969.82853261734374</v>
      </c>
      <c r="E48" s="25">
        <v>738.62507956513787</v>
      </c>
      <c r="F48" s="25">
        <v>594.24376916532515</v>
      </c>
      <c r="G48" s="25">
        <v>497.82771761825114</v>
      </c>
      <c r="H48" s="74">
        <v>438.08839150406106</v>
      </c>
      <c r="I48" s="83"/>
      <c r="K48" s="109">
        <f t="shared" si="9"/>
        <v>0.19016245737594975</v>
      </c>
      <c r="L48" s="110">
        <f t="shared" si="10"/>
        <v>0.28965689394711291</v>
      </c>
      <c r="M48" s="110">
        <f t="shared" si="11"/>
        <v>0.34955515833254419</v>
      </c>
      <c r="N48" s="110">
        <f t="shared" si="12"/>
        <v>0.39045311185745185</v>
      </c>
      <c r="O48" s="111">
        <f t="shared" si="13"/>
        <v>0.42949842304319719</v>
      </c>
      <c r="Q48" s="118">
        <f t="shared" si="5"/>
        <v>0.52320756654118838</v>
      </c>
      <c r="R48" s="110">
        <f t="shared" si="6"/>
        <v>0.20679039800919718</v>
      </c>
      <c r="S48" s="110">
        <f t="shared" si="7"/>
        <v>0.11699999999999999</v>
      </c>
      <c r="T48" s="119">
        <f t="shared" si="8"/>
        <v>0.10000000000000031</v>
      </c>
    </row>
    <row r="49" spans="1:20">
      <c r="A49" s="77"/>
      <c r="B49" s="88">
        <v>5200</v>
      </c>
      <c r="C49" s="55"/>
      <c r="D49" s="25">
        <v>981.83066390034378</v>
      </c>
      <c r="E49" s="25">
        <v>747.63839834813791</v>
      </c>
      <c r="F49" s="25">
        <v>601.42861711499177</v>
      </c>
      <c r="G49" s="25">
        <v>503.8468239880844</v>
      </c>
      <c r="H49" s="74">
        <v>443.38520510951435</v>
      </c>
      <c r="I49" s="83"/>
      <c r="K49" s="109">
        <f t="shared" si="9"/>
        <v>0.18881358921160457</v>
      </c>
      <c r="L49" s="110">
        <f t="shared" si="10"/>
        <v>0.28755323013389922</v>
      </c>
      <c r="M49" s="110">
        <f t="shared" si="11"/>
        <v>0.34697804833557216</v>
      </c>
      <c r="N49" s="110">
        <f t="shared" si="12"/>
        <v>0.38757447999083416</v>
      </c>
      <c r="O49" s="111">
        <f t="shared" si="13"/>
        <v>0.4263319279899177</v>
      </c>
      <c r="Q49" s="118">
        <f t="shared" si="5"/>
        <v>0.52294774615844242</v>
      </c>
      <c r="R49" s="110">
        <f t="shared" si="6"/>
        <v>0.2066567576862266</v>
      </c>
      <c r="S49" s="110">
        <f t="shared" si="7"/>
        <v>0.11699999999999999</v>
      </c>
      <c r="T49" s="119">
        <f t="shared" si="8"/>
        <v>0.10000000000000031</v>
      </c>
    </row>
    <row r="50" spans="1:20">
      <c r="A50" s="77"/>
      <c r="B50" s="88">
        <v>5300</v>
      </c>
      <c r="C50" s="55"/>
      <c r="D50" s="25">
        <v>993.83279518334382</v>
      </c>
      <c r="E50" s="25">
        <v>756.65171713113784</v>
      </c>
      <c r="F50" s="25">
        <v>608.6134650646585</v>
      </c>
      <c r="G50" s="25">
        <v>509.86593035791765</v>
      </c>
      <c r="H50" s="74">
        <v>448.68201871496763</v>
      </c>
      <c r="I50" s="83"/>
      <c r="K50" s="109">
        <f t="shared" si="9"/>
        <v>0.18751562173270639</v>
      </c>
      <c r="L50" s="110">
        <f t="shared" si="10"/>
        <v>0.28552894986080674</v>
      </c>
      <c r="M50" s="110">
        <f t="shared" si="11"/>
        <v>0.34449818777244817</v>
      </c>
      <c r="N50" s="110">
        <f t="shared" si="12"/>
        <v>0.38480447574182464</v>
      </c>
      <c r="O50" s="111">
        <f t="shared" si="13"/>
        <v>0.42328492331600726</v>
      </c>
      <c r="Q50" s="118">
        <f t="shared" si="5"/>
        <v>0.52269420127467137</v>
      </c>
      <c r="R50" s="110">
        <f t="shared" si="6"/>
        <v>0.20652630123981663</v>
      </c>
      <c r="S50" s="110">
        <f t="shared" si="7"/>
        <v>0.11699999999999999</v>
      </c>
      <c r="T50" s="119">
        <f t="shared" si="8"/>
        <v>0.10000000000000031</v>
      </c>
    </row>
    <row r="51" spans="1:20">
      <c r="A51" s="77"/>
      <c r="B51" s="88">
        <v>5400</v>
      </c>
      <c r="C51" s="55"/>
      <c r="D51" s="25">
        <v>1005.8349264663437</v>
      </c>
      <c r="E51" s="25">
        <v>765.66503591413789</v>
      </c>
      <c r="F51" s="25">
        <v>615.79831301432512</v>
      </c>
      <c r="G51" s="25">
        <v>515.88503672775084</v>
      </c>
      <c r="H51" s="74">
        <v>453.97883232042079</v>
      </c>
      <c r="I51" s="83"/>
      <c r="K51" s="109">
        <f t="shared" si="9"/>
        <v>0.18626572712339698</v>
      </c>
      <c r="L51" s="110">
        <f t="shared" si="10"/>
        <v>0.28357964293116217</v>
      </c>
      <c r="M51" s="110">
        <f t="shared" si="11"/>
        <v>0.34211017389684728</v>
      </c>
      <c r="N51" s="110">
        <f t="shared" si="12"/>
        <v>0.38213706424277838</v>
      </c>
      <c r="O51" s="111">
        <f t="shared" si="13"/>
        <v>0.42035077066705628</v>
      </c>
      <c r="Q51" s="118">
        <f t="shared" si="5"/>
        <v>0.52244670724258802</v>
      </c>
      <c r="R51" s="110">
        <f t="shared" si="6"/>
        <v>0.20639891622930473</v>
      </c>
      <c r="S51" s="110">
        <f t="shared" si="7"/>
        <v>0.11699999999999999</v>
      </c>
      <c r="T51" s="119">
        <f t="shared" si="8"/>
        <v>0.10000000000000009</v>
      </c>
    </row>
    <row r="52" spans="1:20">
      <c r="A52" s="77"/>
      <c r="B52" s="88">
        <v>5500</v>
      </c>
      <c r="C52" s="55"/>
      <c r="D52" s="25">
        <v>1017.8370577493438</v>
      </c>
      <c r="E52" s="25">
        <v>774.67835469713793</v>
      </c>
      <c r="F52" s="25">
        <v>622.98316096399185</v>
      </c>
      <c r="G52" s="25">
        <v>521.9041430975841</v>
      </c>
      <c r="H52" s="74">
        <v>459.27564592587407</v>
      </c>
      <c r="I52" s="83"/>
      <c r="K52" s="109">
        <f t="shared" si="9"/>
        <v>0.18506128322715343</v>
      </c>
      <c r="L52" s="110">
        <f t="shared" si="10"/>
        <v>0.28170121988986835</v>
      </c>
      <c r="M52" s="110">
        <f t="shared" si="11"/>
        <v>0.3398089968894501</v>
      </c>
      <c r="N52" s="110">
        <f t="shared" si="12"/>
        <v>0.37956664952551572</v>
      </c>
      <c r="O52" s="111">
        <f t="shared" si="13"/>
        <v>0.41752331447806734</v>
      </c>
      <c r="Q52" s="118">
        <f t="shared" si="5"/>
        <v>0.52220505001088879</v>
      </c>
      <c r="R52" s="110">
        <f t="shared" si="6"/>
        <v>0.20627449544698151</v>
      </c>
      <c r="S52" s="110">
        <f t="shared" si="7"/>
        <v>0.11699999999999977</v>
      </c>
      <c r="T52" s="119">
        <f t="shared" si="8"/>
        <v>0.10000000000000009</v>
      </c>
    </row>
    <row r="53" spans="1:20">
      <c r="A53" s="77"/>
      <c r="B53" s="88">
        <v>5600</v>
      </c>
      <c r="C53" s="55"/>
      <c r="D53" s="25">
        <v>1029.8391890323437</v>
      </c>
      <c r="E53" s="25">
        <v>783.69167348013798</v>
      </c>
      <c r="F53" s="25">
        <v>630.16800891365847</v>
      </c>
      <c r="G53" s="25">
        <v>527.92324946741735</v>
      </c>
      <c r="H53" s="74">
        <v>464.57245953132735</v>
      </c>
      <c r="I53" s="83"/>
      <c r="K53" s="109">
        <f t="shared" si="9"/>
        <v>0.18389985518434709</v>
      </c>
      <c r="L53" s="110">
        <f t="shared" si="10"/>
        <v>0.27988988338576354</v>
      </c>
      <c r="M53" s="110">
        <f t="shared" si="11"/>
        <v>0.3375900047751742</v>
      </c>
      <c r="N53" s="110">
        <f t="shared" si="12"/>
        <v>0.37708803533386953</v>
      </c>
      <c r="O53" s="111">
        <f t="shared" si="13"/>
        <v>0.41479683886725655</v>
      </c>
      <c r="Q53" s="118">
        <f t="shared" si="5"/>
        <v>0.52196902550680635</v>
      </c>
      <c r="R53" s="110">
        <f t="shared" si="6"/>
        <v>0.2061529366171635</v>
      </c>
      <c r="S53" s="110">
        <f t="shared" si="7"/>
        <v>0.11699999999999999</v>
      </c>
      <c r="T53" s="119">
        <f t="shared" si="8"/>
        <v>0.10000000000000009</v>
      </c>
    </row>
    <row r="54" spans="1:20">
      <c r="A54" s="77"/>
      <c r="B54" s="88">
        <v>5700</v>
      </c>
      <c r="C54" s="55"/>
      <c r="D54" s="25">
        <v>1036.8373914639742</v>
      </c>
      <c r="E54" s="25">
        <v>788.82667220527378</v>
      </c>
      <c r="F54" s="25">
        <v>634.13413291134555</v>
      </c>
      <c r="G54" s="25">
        <v>531.24586984647976</v>
      </c>
      <c r="H54" s="74">
        <v>467.49636546490223</v>
      </c>
      <c r="I54" s="83"/>
      <c r="K54" s="109">
        <f t="shared" si="9"/>
        <v>0.18190129674806566</v>
      </c>
      <c r="L54" s="110">
        <f t="shared" si="10"/>
        <v>0.27678128849307854</v>
      </c>
      <c r="M54" s="110">
        <f t="shared" si="11"/>
        <v>0.333754806795445</v>
      </c>
      <c r="N54" s="110">
        <f t="shared" si="12"/>
        <v>0.3728041191905121</v>
      </c>
      <c r="O54" s="111">
        <f t="shared" si="13"/>
        <v>0.41008453110956333</v>
      </c>
      <c r="Q54" s="118">
        <f t="shared" si="5"/>
        <v>0.52160151379471587</v>
      </c>
      <c r="R54" s="110">
        <f t="shared" si="6"/>
        <v>0.20584309948319079</v>
      </c>
      <c r="S54" s="110">
        <f t="shared" si="7"/>
        <v>0.11700000000000021</v>
      </c>
      <c r="T54" s="119">
        <f t="shared" si="8"/>
        <v>0.10000000000000009</v>
      </c>
    </row>
    <row r="55" spans="1:20">
      <c r="A55" s="77"/>
      <c r="B55" s="88">
        <v>5800</v>
      </c>
      <c r="C55" s="55"/>
      <c r="D55" s="25">
        <v>1043.0697346689742</v>
      </c>
      <c r="E55" s="25">
        <v>793.36808791027374</v>
      </c>
      <c r="F55" s="25">
        <v>637.6076261163455</v>
      </c>
      <c r="G55" s="25">
        <v>534.15578877896849</v>
      </c>
      <c r="H55" s="74">
        <v>470.05709412549231</v>
      </c>
      <c r="I55" s="83"/>
      <c r="K55" s="109">
        <f t="shared" si="9"/>
        <v>0.17983960942568522</v>
      </c>
      <c r="L55" s="110">
        <f t="shared" si="10"/>
        <v>0.2735752027276806</v>
      </c>
      <c r="M55" s="110">
        <f t="shared" si="11"/>
        <v>0.32979704799121318</v>
      </c>
      <c r="N55" s="110">
        <f t="shared" si="12"/>
        <v>0.36838330260618518</v>
      </c>
      <c r="O55" s="111">
        <f t="shared" si="13"/>
        <v>0.40522163286680374</v>
      </c>
      <c r="Q55" s="118">
        <f t="shared" si="5"/>
        <v>0.52121773174073516</v>
      </c>
      <c r="R55" s="110">
        <f t="shared" si="6"/>
        <v>0.20550782637816911</v>
      </c>
      <c r="S55" s="110">
        <f t="shared" si="7"/>
        <v>0.11699999999999999</v>
      </c>
      <c r="T55" s="119">
        <f t="shared" si="8"/>
        <v>0.10000000000000009</v>
      </c>
    </row>
    <row r="56" spans="1:20">
      <c r="A56" s="77"/>
      <c r="B56" s="88">
        <v>5900</v>
      </c>
      <c r="C56" s="55"/>
      <c r="D56" s="25">
        <v>1049.3020778739742</v>
      </c>
      <c r="E56" s="25">
        <v>797.90950361527382</v>
      </c>
      <c r="F56" s="25">
        <v>641.08111932134557</v>
      </c>
      <c r="G56" s="25">
        <v>537.06570771145721</v>
      </c>
      <c r="H56" s="74">
        <v>472.61782278608234</v>
      </c>
      <c r="I56" s="83"/>
      <c r="K56" s="109">
        <f t="shared" si="9"/>
        <v>0.17784780980914816</v>
      </c>
      <c r="L56" s="110">
        <f t="shared" si="10"/>
        <v>0.27047779783568604</v>
      </c>
      <c r="M56" s="110">
        <f t="shared" si="11"/>
        <v>0.32597345050237908</v>
      </c>
      <c r="N56" s="110">
        <f t="shared" si="12"/>
        <v>0.3641123442111574</v>
      </c>
      <c r="O56" s="111">
        <f t="shared" si="13"/>
        <v>0.40052357863227317</v>
      </c>
      <c r="Q56" s="118">
        <f t="shared" si="5"/>
        <v>0.5208385086436591</v>
      </c>
      <c r="R56" s="110">
        <f t="shared" si="6"/>
        <v>0.20517636978250753</v>
      </c>
      <c r="S56" s="110">
        <f t="shared" si="7"/>
        <v>0.11699999999999999</v>
      </c>
      <c r="T56" s="119">
        <f t="shared" si="8"/>
        <v>0.10000000000000009</v>
      </c>
    </row>
    <row r="57" spans="1:20">
      <c r="A57" s="77"/>
      <c r="B57" s="88">
        <v>6000</v>
      </c>
      <c r="C57" s="55"/>
      <c r="D57" s="25">
        <v>1055.5344210789742</v>
      </c>
      <c r="E57" s="25">
        <v>802.45091932027378</v>
      </c>
      <c r="F57" s="25">
        <v>644.55461252634564</v>
      </c>
      <c r="G57" s="25">
        <v>539.97562664394604</v>
      </c>
      <c r="H57" s="74">
        <v>475.17855144667249</v>
      </c>
      <c r="I57" s="83"/>
      <c r="K57" s="109">
        <f t="shared" si="9"/>
        <v>0.17592240351316238</v>
      </c>
      <c r="L57" s="110">
        <f t="shared" si="10"/>
        <v>0.2674836397734246</v>
      </c>
      <c r="M57" s="110">
        <f t="shared" si="11"/>
        <v>0.3222773062631728</v>
      </c>
      <c r="N57" s="110">
        <f t="shared" si="12"/>
        <v>0.35998375109596403</v>
      </c>
      <c r="O57" s="111">
        <f t="shared" si="13"/>
        <v>0.39598212620556039</v>
      </c>
      <c r="Q57" s="118">
        <f t="shared" si="5"/>
        <v>0.52046376374917869</v>
      </c>
      <c r="R57" s="110">
        <f t="shared" si="6"/>
        <v>0.20484866489839115</v>
      </c>
      <c r="S57" s="110">
        <f t="shared" si="7"/>
        <v>0.11699999999999999</v>
      </c>
      <c r="T57" s="119">
        <f t="shared" si="8"/>
        <v>9.9999999999999867E-2</v>
      </c>
    </row>
    <row r="58" spans="1:20">
      <c r="A58" s="77"/>
      <c r="B58" s="88">
        <v>6100</v>
      </c>
      <c r="C58" s="55"/>
      <c r="D58" s="25">
        <v>1061.7667642839742</v>
      </c>
      <c r="E58" s="25">
        <v>806.99233502527375</v>
      </c>
      <c r="F58" s="25">
        <v>648.02810573134559</v>
      </c>
      <c r="G58" s="25">
        <v>542.88554557643477</v>
      </c>
      <c r="H58" s="74">
        <v>477.73928010726263</v>
      </c>
      <c r="I58" s="83"/>
      <c r="K58" s="109">
        <f t="shared" si="9"/>
        <v>0.17406012529245479</v>
      </c>
      <c r="L58" s="110">
        <f t="shared" si="10"/>
        <v>0.2645876508279586</v>
      </c>
      <c r="M58" s="110">
        <f t="shared" si="11"/>
        <v>0.31870234708098966</v>
      </c>
      <c r="N58" s="110">
        <f t="shared" si="12"/>
        <v>0.35599052168946543</v>
      </c>
      <c r="O58" s="111">
        <f t="shared" si="13"/>
        <v>0.39158957385841203</v>
      </c>
      <c r="Q58" s="118">
        <f t="shared" si="5"/>
        <v>0.52009341819902755</v>
      </c>
      <c r="R58" s="110">
        <f t="shared" si="6"/>
        <v>0.20452464838662388</v>
      </c>
      <c r="S58" s="110">
        <f t="shared" si="7"/>
        <v>0.11699999999999999</v>
      </c>
      <c r="T58" s="119">
        <f t="shared" si="8"/>
        <v>0.10000000000000009</v>
      </c>
    </row>
    <row r="59" spans="1:20">
      <c r="A59" s="77"/>
      <c r="B59" s="88">
        <v>6200</v>
      </c>
      <c r="C59" s="55"/>
      <c r="D59" s="25">
        <v>1067.9991074889742</v>
      </c>
      <c r="E59" s="25">
        <v>811.53375073027382</v>
      </c>
      <c r="F59" s="25">
        <v>651.50159893634554</v>
      </c>
      <c r="G59" s="25">
        <v>545.79546450892349</v>
      </c>
      <c r="H59" s="74">
        <v>480.30000876785272</v>
      </c>
      <c r="I59" s="83"/>
      <c r="K59" s="109">
        <f t="shared" si="9"/>
        <v>0.17225792056273778</v>
      </c>
      <c r="L59" s="110">
        <f t="shared" si="10"/>
        <v>0.26178508088073349</v>
      </c>
      <c r="M59" s="110">
        <f t="shared" si="11"/>
        <v>0.31524270916274783</v>
      </c>
      <c r="N59" s="110">
        <f t="shared" si="12"/>
        <v>0.35212610613478934</v>
      </c>
      <c r="O59" s="111">
        <f t="shared" si="13"/>
        <v>0.38733871674826831</v>
      </c>
      <c r="Q59" s="118">
        <f t="shared" si="5"/>
        <v>0.51972739497565912</v>
      </c>
      <c r="R59" s="110">
        <f t="shared" si="6"/>
        <v>0.20420425832581768</v>
      </c>
      <c r="S59" s="110">
        <f t="shared" si="7"/>
        <v>0.11699999999999999</v>
      </c>
      <c r="T59" s="119">
        <f t="shared" si="8"/>
        <v>0.10000000000000009</v>
      </c>
    </row>
    <row r="60" spans="1:20">
      <c r="A60" s="77"/>
      <c r="B60" s="88">
        <v>6300</v>
      </c>
      <c r="C60" s="55"/>
      <c r="D60" s="25">
        <v>1074.2314506939742</v>
      </c>
      <c r="E60" s="25">
        <v>816.07516643527379</v>
      </c>
      <c r="F60" s="25">
        <v>654.97509214134561</v>
      </c>
      <c r="G60" s="25">
        <v>548.70538344141232</v>
      </c>
      <c r="H60" s="74">
        <v>482.86073742844286</v>
      </c>
      <c r="I60" s="83"/>
      <c r="K60" s="109">
        <f t="shared" si="9"/>
        <v>0.17051292868158321</v>
      </c>
      <c r="L60" s="110">
        <f t="shared" si="10"/>
        <v>0.25907148140802344</v>
      </c>
      <c r="M60" s="110">
        <f t="shared" si="11"/>
        <v>0.31189290101968836</v>
      </c>
      <c r="N60" s="110">
        <f t="shared" si="12"/>
        <v>0.34838437043899195</v>
      </c>
      <c r="O60" s="111">
        <f t="shared" si="13"/>
        <v>0.38322280748289111</v>
      </c>
      <c r="Q60" s="118">
        <f t="shared" si="5"/>
        <v>0.51936561884884958</v>
      </c>
      <c r="R60" s="110">
        <f t="shared" si="6"/>
        <v>0.20388743417294197</v>
      </c>
      <c r="S60" s="110">
        <f t="shared" si="7"/>
        <v>0.11699999999999999</v>
      </c>
      <c r="T60" s="119">
        <f t="shared" si="8"/>
        <v>9.9999999999999867E-2</v>
      </c>
    </row>
    <row r="61" spans="1:20">
      <c r="A61" s="77"/>
      <c r="B61" s="88">
        <v>6400</v>
      </c>
      <c r="C61" s="55"/>
      <c r="D61" s="25">
        <v>1080.4637938989742</v>
      </c>
      <c r="E61" s="25">
        <v>820.61658214027375</v>
      </c>
      <c r="F61" s="25">
        <v>658.44858534634557</v>
      </c>
      <c r="G61" s="25">
        <v>551.61530237390105</v>
      </c>
      <c r="H61" s="74">
        <v>485.42146608903289</v>
      </c>
      <c r="I61" s="83"/>
      <c r="K61" s="109">
        <f t="shared" si="9"/>
        <v>0.16882246779671473</v>
      </c>
      <c r="L61" s="110">
        <f t="shared" si="10"/>
        <v>0.25644268191883557</v>
      </c>
      <c r="M61" s="110">
        <f t="shared" si="11"/>
        <v>0.30864777438109947</v>
      </c>
      <c r="N61" s="110">
        <f t="shared" si="12"/>
        <v>0.34475956398368818</v>
      </c>
      <c r="O61" s="111">
        <f t="shared" si="13"/>
        <v>0.37923552038205693</v>
      </c>
      <c r="Q61" s="118">
        <f t="shared" si="5"/>
        <v>0.51900801632415128</v>
      </c>
      <c r="R61" s="110">
        <f t="shared" si="6"/>
        <v>0.20357411672518277</v>
      </c>
      <c r="S61" s="110">
        <f t="shared" si="7"/>
        <v>0.11700000000000021</v>
      </c>
      <c r="T61" s="119">
        <f t="shared" si="8"/>
        <v>9.9999999999999867E-2</v>
      </c>
    </row>
    <row r="62" spans="1:20">
      <c r="A62" s="77"/>
      <c r="B62" s="88">
        <v>6500</v>
      </c>
      <c r="C62" s="55"/>
      <c r="D62" s="25">
        <v>1088.6972086135452</v>
      </c>
      <c r="E62" s="25">
        <v>826.70397077015355</v>
      </c>
      <c r="F62" s="25">
        <v>663.19773418083832</v>
      </c>
      <c r="G62" s="25">
        <v>555.59390180999731</v>
      </c>
      <c r="H62" s="74">
        <v>488.92263359279769</v>
      </c>
      <c r="I62" s="83"/>
      <c r="K62" s="109">
        <f t="shared" si="9"/>
        <v>0.16749187824823772</v>
      </c>
      <c r="L62" s="110">
        <f t="shared" si="10"/>
        <v>0.25437045254466262</v>
      </c>
      <c r="M62" s="110">
        <f t="shared" si="11"/>
        <v>0.30609126192961766</v>
      </c>
      <c r="N62" s="110">
        <f t="shared" si="12"/>
        <v>0.34190393957538295</v>
      </c>
      <c r="O62" s="111">
        <f t="shared" si="13"/>
        <v>0.37609433353292132</v>
      </c>
      <c r="Q62" s="118">
        <f t="shared" si="5"/>
        <v>0.51870320641854173</v>
      </c>
      <c r="R62" s="110">
        <f t="shared" si="6"/>
        <v>0.20332868408084415</v>
      </c>
      <c r="S62" s="110">
        <f t="shared" si="7"/>
        <v>0.11699999999999999</v>
      </c>
      <c r="T62" s="119">
        <f t="shared" si="8"/>
        <v>0.10000000000000009</v>
      </c>
    </row>
    <row r="63" spans="1:20">
      <c r="A63" s="77"/>
      <c r="B63" s="88">
        <v>6600</v>
      </c>
      <c r="C63" s="55"/>
      <c r="D63" s="25">
        <v>1103.5750452535453</v>
      </c>
      <c r="E63" s="25">
        <v>837.92465741015349</v>
      </c>
      <c r="F63" s="25">
        <v>672.18261082083836</v>
      </c>
      <c r="G63" s="25">
        <v>563.12098221515737</v>
      </c>
      <c r="H63" s="74">
        <v>495.54646434933852</v>
      </c>
      <c r="I63" s="83"/>
      <c r="K63" s="109">
        <f t="shared" si="9"/>
        <v>0.16720834018993111</v>
      </c>
      <c r="L63" s="110">
        <f t="shared" si="10"/>
        <v>0.25391656285156167</v>
      </c>
      <c r="M63" s="110">
        <f t="shared" si="11"/>
        <v>0.30553755037310837</v>
      </c>
      <c r="N63" s="110">
        <f t="shared" si="12"/>
        <v>0.34128544376676206</v>
      </c>
      <c r="O63" s="111">
        <f t="shared" si="13"/>
        <v>0.37541398814343829</v>
      </c>
      <c r="Q63" s="118">
        <f t="shared" si="5"/>
        <v>0.51856398169576412</v>
      </c>
      <c r="R63" s="110">
        <f t="shared" si="6"/>
        <v>0.20329901658177385</v>
      </c>
      <c r="S63" s="110">
        <f t="shared" si="7"/>
        <v>0.11699999999999999</v>
      </c>
      <c r="T63" s="119">
        <f t="shared" si="8"/>
        <v>0.10000000000000009</v>
      </c>
    </row>
    <row r="64" spans="1:20">
      <c r="A64" s="77"/>
      <c r="B64" s="88">
        <v>6700</v>
      </c>
      <c r="C64" s="55"/>
      <c r="D64" s="25">
        <v>1118.4528818935453</v>
      </c>
      <c r="E64" s="25">
        <v>849.14534405015354</v>
      </c>
      <c r="F64" s="25">
        <v>681.1674874608384</v>
      </c>
      <c r="G64" s="25">
        <v>570.64806262031732</v>
      </c>
      <c r="H64" s="74">
        <v>502.1702951058794</v>
      </c>
      <c r="I64" s="83"/>
      <c r="K64" s="109">
        <f t="shared" si="9"/>
        <v>0.1669332659542605</v>
      </c>
      <c r="L64" s="110">
        <f t="shared" si="10"/>
        <v>0.25347622210452342</v>
      </c>
      <c r="M64" s="110">
        <f t="shared" si="11"/>
        <v>0.30500036751977838</v>
      </c>
      <c r="N64" s="110">
        <f t="shared" si="12"/>
        <v>0.34068541051959245</v>
      </c>
      <c r="O64" s="111">
        <f t="shared" si="13"/>
        <v>0.37475395157155184</v>
      </c>
      <c r="Q64" s="118">
        <f t="shared" si="5"/>
        <v>0.51842846095142958</v>
      </c>
      <c r="R64" s="110">
        <f t="shared" si="6"/>
        <v>0.20327013314096365</v>
      </c>
      <c r="S64" s="110">
        <f t="shared" si="7"/>
        <v>0.11699999999999999</v>
      </c>
      <c r="T64" s="119">
        <f t="shared" si="8"/>
        <v>0.10000000000000053</v>
      </c>
    </row>
    <row r="65" spans="1:20">
      <c r="A65" s="77"/>
      <c r="B65" s="88">
        <v>6800</v>
      </c>
      <c r="C65" s="55"/>
      <c r="D65" s="25">
        <v>1133.3307185335452</v>
      </c>
      <c r="E65" s="25">
        <v>860.36603069015348</v>
      </c>
      <c r="F65" s="25">
        <v>690.15236410083844</v>
      </c>
      <c r="G65" s="25">
        <v>578.17514302547738</v>
      </c>
      <c r="H65" s="74">
        <v>508.79412586242017</v>
      </c>
      <c r="I65" s="83"/>
      <c r="K65" s="109">
        <f t="shared" si="9"/>
        <v>0.16666628213728607</v>
      </c>
      <c r="L65" s="110">
        <f t="shared" si="10"/>
        <v>0.25304883255592747</v>
      </c>
      <c r="M65" s="110">
        <f t="shared" si="11"/>
        <v>0.30447898416213459</v>
      </c>
      <c r="N65" s="110">
        <f t="shared" si="12"/>
        <v>0.34010302530910436</v>
      </c>
      <c r="O65" s="111">
        <f t="shared" si="13"/>
        <v>0.37411332784001483</v>
      </c>
      <c r="Q65" s="118">
        <f t="shared" si="5"/>
        <v>0.51829649831323743</v>
      </c>
      <c r="R65" s="110">
        <f t="shared" si="6"/>
        <v>0.2032420030819162</v>
      </c>
      <c r="S65" s="110">
        <f t="shared" si="7"/>
        <v>0.11699999999999999</v>
      </c>
      <c r="T65" s="119">
        <f t="shared" si="8"/>
        <v>0.10000000000000009</v>
      </c>
    </row>
    <row r="66" spans="1:20">
      <c r="A66" s="77"/>
      <c r="B66" s="88">
        <v>6900</v>
      </c>
      <c r="C66" s="55"/>
      <c r="D66" s="25">
        <v>1148.2085551735452</v>
      </c>
      <c r="E66" s="25">
        <v>871.58671733015353</v>
      </c>
      <c r="F66" s="25">
        <v>699.13724074083825</v>
      </c>
      <c r="G66" s="25">
        <v>585.70222343063733</v>
      </c>
      <c r="H66" s="74">
        <v>515.41795661896094</v>
      </c>
      <c r="I66" s="83"/>
      <c r="K66" s="109">
        <f t="shared" si="9"/>
        <v>0.16640703698167322</v>
      </c>
      <c r="L66" s="110">
        <f t="shared" si="10"/>
        <v>0.25263383111018944</v>
      </c>
      <c r="M66" s="110">
        <f t="shared" si="11"/>
        <v>0.3039727133655819</v>
      </c>
      <c r="N66" s="110">
        <f t="shared" si="12"/>
        <v>0.33953752082935496</v>
      </c>
      <c r="O66" s="111">
        <f t="shared" si="13"/>
        <v>0.37349127291229056</v>
      </c>
      <c r="Q66" s="118">
        <f t="shared" si="5"/>
        <v>0.51816795546941075</v>
      </c>
      <c r="R66" s="110">
        <f t="shared" si="6"/>
        <v>0.20321459730783387</v>
      </c>
      <c r="S66" s="110">
        <f t="shared" si="7"/>
        <v>0.11699999999999999</v>
      </c>
      <c r="T66" s="119">
        <f t="shared" si="8"/>
        <v>0.10000000000000009</v>
      </c>
    </row>
    <row r="67" spans="1:20">
      <c r="A67" s="77"/>
      <c r="B67" s="88">
        <v>7000</v>
      </c>
      <c r="C67" s="55"/>
      <c r="D67" s="25">
        <v>1163.0863918135453</v>
      </c>
      <c r="E67" s="25">
        <v>882.80740397015359</v>
      </c>
      <c r="F67" s="25">
        <v>708.12211738083829</v>
      </c>
      <c r="G67" s="25">
        <v>593.2293038357974</v>
      </c>
      <c r="H67" s="74">
        <v>522.04178737550171</v>
      </c>
      <c r="I67" s="83"/>
      <c r="K67" s="109">
        <f t="shared" si="9"/>
        <v>0.16615519883050647</v>
      </c>
      <c r="L67" s="110">
        <f t="shared" si="10"/>
        <v>0.25223068684861533</v>
      </c>
      <c r="M67" s="110">
        <f t="shared" si="11"/>
        <v>0.30348090744893075</v>
      </c>
      <c r="N67" s="110">
        <f t="shared" si="12"/>
        <v>0.33898817362045564</v>
      </c>
      <c r="O67" s="111">
        <f t="shared" si="13"/>
        <v>0.37288699098250122</v>
      </c>
      <c r="Q67" s="118">
        <f t="shared" si="5"/>
        <v>0.5180427011851354</v>
      </c>
      <c r="R67" s="110">
        <f t="shared" si="6"/>
        <v>0.20318788820122813</v>
      </c>
      <c r="S67" s="110">
        <f t="shared" si="7"/>
        <v>0.11699999999999999</v>
      </c>
      <c r="T67" s="119">
        <f t="shared" si="8"/>
        <v>0.10000000000000009</v>
      </c>
    </row>
    <row r="68" spans="1:20">
      <c r="A68" s="77"/>
      <c r="B68" s="88">
        <v>7100</v>
      </c>
      <c r="C68" s="55"/>
      <c r="D68" s="25">
        <v>1177.9642284535453</v>
      </c>
      <c r="E68" s="25">
        <v>894.02809061015353</v>
      </c>
      <c r="F68" s="25">
        <v>717.10699402083833</v>
      </c>
      <c r="G68" s="25">
        <v>600.75638424095735</v>
      </c>
      <c r="H68" s="74">
        <v>528.6656181320426</v>
      </c>
      <c r="I68" s="83"/>
      <c r="K68" s="109">
        <f t="shared" si="9"/>
        <v>0.16591045471176694</v>
      </c>
      <c r="L68" s="110">
        <f t="shared" si="10"/>
        <v>0.25183889876342352</v>
      </c>
      <c r="M68" s="110">
        <f t="shared" si="11"/>
        <v>0.30300295522007259</v>
      </c>
      <c r="N68" s="110">
        <f t="shared" si="12"/>
        <v>0.33845430098082102</v>
      </c>
      <c r="O68" s="111">
        <f t="shared" si="13"/>
        <v>0.37229973107890324</v>
      </c>
      <c r="Q68" s="118">
        <f t="shared" si="5"/>
        <v>0.51792061085564756</v>
      </c>
      <c r="R68" s="110">
        <f t="shared" si="6"/>
        <v>0.20316184953108585</v>
      </c>
      <c r="S68" s="110">
        <f t="shared" si="7"/>
        <v>0.11699999999999999</v>
      </c>
      <c r="T68" s="119">
        <f t="shared" si="8"/>
        <v>0.10000000000000031</v>
      </c>
    </row>
    <row r="69" spans="1:20">
      <c r="A69" s="77"/>
      <c r="B69" s="88">
        <v>7200</v>
      </c>
      <c r="C69" s="55"/>
      <c r="D69" s="25">
        <v>1192.8420650935452</v>
      </c>
      <c r="E69" s="25">
        <v>905.24877725015358</v>
      </c>
      <c r="F69" s="25">
        <v>726.09187066083825</v>
      </c>
      <c r="G69" s="25">
        <v>608.28346464611741</v>
      </c>
      <c r="H69" s="74">
        <v>535.28944888858337</v>
      </c>
      <c r="I69" s="83"/>
      <c r="K69" s="109">
        <f t="shared" si="9"/>
        <v>0.16567250904077016</v>
      </c>
      <c r="L69" s="110">
        <f t="shared" si="10"/>
        <v>0.25145799368059824</v>
      </c>
      <c r="M69" s="110">
        <f t="shared" si="11"/>
        <v>0.30253827944201594</v>
      </c>
      <c r="N69" s="110">
        <f t="shared" si="12"/>
        <v>0.33793525813673192</v>
      </c>
      <c r="O69" s="111">
        <f t="shared" si="13"/>
        <v>0.3717287839504051</v>
      </c>
      <c r="Q69" s="118">
        <f t="shared" si="5"/>
        <v>0.51780156609276196</v>
      </c>
      <c r="R69" s="110">
        <f t="shared" si="6"/>
        <v>0.20313645636694244</v>
      </c>
      <c r="S69" s="110">
        <f t="shared" si="7"/>
        <v>0.11700000000000021</v>
      </c>
      <c r="T69" s="119">
        <f t="shared" si="8"/>
        <v>0.10000000000000009</v>
      </c>
    </row>
    <row r="70" spans="1:20">
      <c r="A70" s="77"/>
      <c r="B70" s="88">
        <v>7300</v>
      </c>
      <c r="C70" s="55"/>
      <c r="D70" s="25">
        <v>1207.7199017335452</v>
      </c>
      <c r="E70" s="25">
        <v>916.46946389015352</v>
      </c>
      <c r="F70" s="25">
        <v>735.07674730083829</v>
      </c>
      <c r="G70" s="25">
        <v>615.81054505127736</v>
      </c>
      <c r="H70" s="74">
        <v>541.91327964512413</v>
      </c>
      <c r="I70" s="83"/>
      <c r="K70" s="109">
        <f t="shared" si="9"/>
        <v>0.16544108242925276</v>
      </c>
      <c r="L70" s="110">
        <f t="shared" si="10"/>
        <v>0.25108752435346671</v>
      </c>
      <c r="M70" s="110">
        <f t="shared" si="11"/>
        <v>0.30208633450719385</v>
      </c>
      <c r="N70" s="110">
        <f t="shared" si="12"/>
        <v>0.33743043564453556</v>
      </c>
      <c r="O70" s="111">
        <f t="shared" si="13"/>
        <v>0.37117347920898913</v>
      </c>
      <c r="Q70" s="118">
        <f t="shared" si="5"/>
        <v>0.51768545434196356</v>
      </c>
      <c r="R70" s="110">
        <f t="shared" si="6"/>
        <v>0.20311168499926691</v>
      </c>
      <c r="S70" s="110">
        <f t="shared" si="7"/>
        <v>0.11699999999999999</v>
      </c>
      <c r="T70" s="119">
        <f t="shared" si="8"/>
        <v>0.10000000000000009</v>
      </c>
    </row>
    <row r="71" spans="1:20">
      <c r="A71" s="77"/>
      <c r="B71" s="88">
        <v>7400</v>
      </c>
      <c r="C71" s="55"/>
      <c r="D71" s="25">
        <v>1219.586690381685</v>
      </c>
      <c r="E71" s="25">
        <v>925.30659146905202</v>
      </c>
      <c r="F71" s="25">
        <v>742.02848889867255</v>
      </c>
      <c r="G71" s="25">
        <v>621.63436657486295</v>
      </c>
      <c r="H71" s="74">
        <v>547.0382425858794</v>
      </c>
      <c r="I71" s="83"/>
      <c r="K71" s="109">
        <f t="shared" ref="K71:K102" si="14">D71/B71</f>
        <v>0.16480901221374122</v>
      </c>
      <c r="L71" s="110">
        <f t="shared" ref="L71:L102" si="15">2*E71/B71</f>
        <v>0.25008286255920326</v>
      </c>
      <c r="M71" s="110">
        <f t="shared" ref="M71:M102" si="16">3*F71/B71</f>
        <v>0.30082236036432669</v>
      </c>
      <c r="N71" s="110">
        <f t="shared" ref="N71:N102" si="17">4*G71/B71</f>
        <v>0.33601857652695294</v>
      </c>
      <c r="O71" s="111">
        <f t="shared" ref="O71:O102" si="18">5*H71/B71</f>
        <v>0.36962043417964824</v>
      </c>
      <c r="Q71" s="118">
        <f t="shared" si="5"/>
        <v>0.51741011732337894</v>
      </c>
      <c r="R71" s="110">
        <f t="shared" si="6"/>
        <v>0.20289074303566745</v>
      </c>
      <c r="S71" s="110">
        <f t="shared" si="7"/>
        <v>0.11699999999999999</v>
      </c>
      <c r="T71" s="119">
        <f t="shared" si="8"/>
        <v>9.9999999999999867E-2</v>
      </c>
    </row>
    <row r="72" spans="1:20">
      <c r="A72" s="77"/>
      <c r="B72" s="88">
        <v>7500</v>
      </c>
      <c r="C72" s="55"/>
      <c r="D72" s="25">
        <v>1229.4094880816849</v>
      </c>
      <c r="E72" s="25">
        <v>932.52568666905199</v>
      </c>
      <c r="F72" s="25">
        <v>747.60007659867256</v>
      </c>
      <c r="G72" s="25">
        <v>626.30196417053799</v>
      </c>
      <c r="H72" s="74">
        <v>551.14572847007344</v>
      </c>
      <c r="I72" s="83"/>
      <c r="K72" s="109">
        <f t="shared" si="14"/>
        <v>0.163921265077558</v>
      </c>
      <c r="L72" s="110">
        <f t="shared" si="15"/>
        <v>0.24867351644508054</v>
      </c>
      <c r="M72" s="110">
        <f t="shared" si="16"/>
        <v>0.29904003063946899</v>
      </c>
      <c r="N72" s="110">
        <f t="shared" si="17"/>
        <v>0.3340277142242869</v>
      </c>
      <c r="O72" s="111">
        <f t="shared" si="18"/>
        <v>0.36743048564671565</v>
      </c>
      <c r="Q72" s="118">
        <f t="shared" ref="Q72:Q135" si="19">2*E72/D72-1</f>
        <v>0.51703024209471971</v>
      </c>
      <c r="R72" s="110">
        <f t="shared" ref="R72:R135" si="20">3*F72/(2*E72)-1</f>
        <v>0.20254072453876248</v>
      </c>
      <c r="S72" s="110">
        <f t="shared" ref="S72:S135" si="21">4*G72/(3*F72)-1</f>
        <v>0.11700000000000021</v>
      </c>
      <c r="T72" s="119">
        <f t="shared" ref="T72:T135" si="22">5*H72/(4*G72)-1</f>
        <v>0.10000000000000009</v>
      </c>
    </row>
    <row r="73" spans="1:20">
      <c r="A73" s="77"/>
      <c r="B73" s="88">
        <v>7600</v>
      </c>
      <c r="C73" s="55"/>
      <c r="D73" s="25">
        <v>1239.2322857816851</v>
      </c>
      <c r="E73" s="25">
        <v>939.74478186905196</v>
      </c>
      <c r="F73" s="25">
        <v>753.17166429867257</v>
      </c>
      <c r="G73" s="25">
        <v>630.96956176621291</v>
      </c>
      <c r="H73" s="74">
        <v>555.25321435426747</v>
      </c>
      <c r="I73" s="83"/>
      <c r="K73" s="109">
        <f t="shared" si="14"/>
        <v>0.16305687970811644</v>
      </c>
      <c r="L73" s="110">
        <f t="shared" si="15"/>
        <v>0.24730125838659262</v>
      </c>
      <c r="M73" s="110">
        <f t="shared" si="16"/>
        <v>0.29730460432842337</v>
      </c>
      <c r="N73" s="110">
        <f t="shared" si="17"/>
        <v>0.33208924303484888</v>
      </c>
      <c r="O73" s="111">
        <f t="shared" si="18"/>
        <v>0.36529816733833387</v>
      </c>
      <c r="Q73" s="118">
        <f t="shared" si="19"/>
        <v>0.51665638904215316</v>
      </c>
      <c r="R73" s="110">
        <f t="shared" si="20"/>
        <v>0.20219608370800612</v>
      </c>
      <c r="S73" s="110">
        <f t="shared" si="21"/>
        <v>0.11699999999999999</v>
      </c>
      <c r="T73" s="119">
        <f t="shared" si="22"/>
        <v>0.10000000000000031</v>
      </c>
    </row>
    <row r="74" spans="1:20">
      <c r="A74" s="77"/>
      <c r="B74" s="88">
        <v>7700</v>
      </c>
      <c r="C74" s="55"/>
      <c r="D74" s="25">
        <v>1249.055083481685</v>
      </c>
      <c r="E74" s="25">
        <v>946.96387706905205</v>
      </c>
      <c r="F74" s="25">
        <v>758.74325199867258</v>
      </c>
      <c r="G74" s="25">
        <v>635.63715936188794</v>
      </c>
      <c r="H74" s="74">
        <v>559.36070023846139</v>
      </c>
      <c r="I74" s="83"/>
      <c r="K74" s="109">
        <f t="shared" si="14"/>
        <v>0.16221494590671234</v>
      </c>
      <c r="L74" s="110">
        <f t="shared" si="15"/>
        <v>0.24596464339455898</v>
      </c>
      <c r="M74" s="110">
        <f t="shared" si="16"/>
        <v>0.29561425402545688</v>
      </c>
      <c r="N74" s="110">
        <f t="shared" si="17"/>
        <v>0.33020112174643529</v>
      </c>
      <c r="O74" s="111">
        <f t="shared" si="18"/>
        <v>0.36322123392107886</v>
      </c>
      <c r="Q74" s="118">
        <f t="shared" si="19"/>
        <v>0.51628841608719567</v>
      </c>
      <c r="R74" s="110">
        <f t="shared" si="20"/>
        <v>0.20185669755491453</v>
      </c>
      <c r="S74" s="110">
        <f t="shared" si="21"/>
        <v>0.11699999999999977</v>
      </c>
      <c r="T74" s="119">
        <f t="shared" si="22"/>
        <v>0.10000000000000009</v>
      </c>
    </row>
    <row r="75" spans="1:20">
      <c r="A75" s="77"/>
      <c r="B75" s="88">
        <v>7800</v>
      </c>
      <c r="C75" s="55"/>
      <c r="D75" s="25">
        <v>1258.8778811816849</v>
      </c>
      <c r="E75" s="25">
        <v>954.18297226905202</v>
      </c>
      <c r="F75" s="25">
        <v>764.31483969867259</v>
      </c>
      <c r="G75" s="25">
        <v>640.30475695756297</v>
      </c>
      <c r="H75" s="74">
        <v>563.46818612265542</v>
      </c>
      <c r="I75" s="83"/>
      <c r="K75" s="109">
        <f t="shared" si="14"/>
        <v>0.16139460015149806</v>
      </c>
      <c r="L75" s="110">
        <f t="shared" si="15"/>
        <v>0.24466230058180821</v>
      </c>
      <c r="M75" s="110">
        <f t="shared" si="16"/>
        <v>0.29396724603795099</v>
      </c>
      <c r="N75" s="110">
        <f t="shared" si="17"/>
        <v>0.32836141382439127</v>
      </c>
      <c r="O75" s="111">
        <f t="shared" si="18"/>
        <v>0.36119755520683039</v>
      </c>
      <c r="Q75" s="118">
        <f t="shared" si="19"/>
        <v>0.51592618558581482</v>
      </c>
      <c r="R75" s="110">
        <f t="shared" si="20"/>
        <v>0.20152244681299636</v>
      </c>
      <c r="S75" s="110">
        <f t="shared" si="21"/>
        <v>0.11699999999999999</v>
      </c>
      <c r="T75" s="119">
        <f t="shared" si="22"/>
        <v>0.10000000000000009</v>
      </c>
    </row>
    <row r="76" spans="1:20">
      <c r="A76" s="77"/>
      <c r="B76" s="88">
        <v>7900</v>
      </c>
      <c r="C76" s="55"/>
      <c r="D76" s="25">
        <v>1268.700678881685</v>
      </c>
      <c r="E76" s="25">
        <v>961.40206746905199</v>
      </c>
      <c r="F76" s="25">
        <v>769.88642739867259</v>
      </c>
      <c r="G76" s="25">
        <v>644.97235455323801</v>
      </c>
      <c r="H76" s="74">
        <v>567.57567200684957</v>
      </c>
      <c r="I76" s="83"/>
      <c r="K76" s="109">
        <f t="shared" si="14"/>
        <v>0.16059502264325126</v>
      </c>
      <c r="L76" s="110">
        <f t="shared" si="15"/>
        <v>0.24339292847317773</v>
      </c>
      <c r="M76" s="110">
        <f t="shared" si="16"/>
        <v>0.2923619344551921</v>
      </c>
      <c r="N76" s="110">
        <f t="shared" si="17"/>
        <v>0.32656828078644962</v>
      </c>
      <c r="O76" s="111">
        <f t="shared" si="18"/>
        <v>0.35922510886509462</v>
      </c>
      <c r="Q76" s="118">
        <f t="shared" si="19"/>
        <v>0.51556956415676236</v>
      </c>
      <c r="R76" s="110">
        <f t="shared" si="20"/>
        <v>0.20119321579801297</v>
      </c>
      <c r="S76" s="110">
        <f t="shared" si="21"/>
        <v>0.11700000000000021</v>
      </c>
      <c r="T76" s="119">
        <f t="shared" si="22"/>
        <v>0.10000000000000009</v>
      </c>
    </row>
    <row r="77" spans="1:20">
      <c r="A77" s="77"/>
      <c r="B77" s="88">
        <v>8000</v>
      </c>
      <c r="C77" s="55"/>
      <c r="D77" s="25">
        <v>1278.5234765816849</v>
      </c>
      <c r="E77" s="25">
        <v>968.62116266905196</v>
      </c>
      <c r="F77" s="25">
        <v>775.45801509867272</v>
      </c>
      <c r="G77" s="25">
        <v>649.63995214891304</v>
      </c>
      <c r="H77" s="74">
        <v>571.68315789104361</v>
      </c>
      <c r="I77" s="83"/>
      <c r="K77" s="109">
        <f t="shared" si="14"/>
        <v>0.15981543457271061</v>
      </c>
      <c r="L77" s="110">
        <f t="shared" si="15"/>
        <v>0.24215529066726299</v>
      </c>
      <c r="M77" s="110">
        <f t="shared" si="16"/>
        <v>0.2907967556620023</v>
      </c>
      <c r="N77" s="110">
        <f t="shared" si="17"/>
        <v>0.32481997607445651</v>
      </c>
      <c r="O77" s="111">
        <f t="shared" si="18"/>
        <v>0.35730197368190225</v>
      </c>
      <c r="Q77" s="118">
        <f t="shared" si="19"/>
        <v>0.51521842251782335</v>
      </c>
      <c r="R77" s="110">
        <f t="shared" si="20"/>
        <v>0.2008688922744859</v>
      </c>
      <c r="S77" s="110">
        <f t="shared" si="21"/>
        <v>0.11699999999999999</v>
      </c>
      <c r="T77" s="119">
        <f t="shared" si="22"/>
        <v>0.10000000000000031</v>
      </c>
    </row>
    <row r="78" spans="1:20">
      <c r="A78" s="77"/>
      <c r="B78" s="88">
        <v>8100</v>
      </c>
      <c r="C78" s="55"/>
      <c r="D78" s="25">
        <v>1288.3462742816851</v>
      </c>
      <c r="E78" s="25">
        <v>975.84025786905192</v>
      </c>
      <c r="F78" s="25">
        <v>781.02960279867261</v>
      </c>
      <c r="G78" s="25">
        <v>654.30754974458807</v>
      </c>
      <c r="H78" s="74">
        <v>575.79064377523753</v>
      </c>
      <c r="I78" s="83"/>
      <c r="K78" s="109">
        <f t="shared" si="14"/>
        <v>0.15905509559033149</v>
      </c>
      <c r="L78" s="110">
        <f t="shared" si="15"/>
        <v>0.240948211819519</v>
      </c>
      <c r="M78" s="110">
        <f t="shared" si="16"/>
        <v>0.28927022325876767</v>
      </c>
      <c r="N78" s="110">
        <f t="shared" si="17"/>
        <v>0.32311483938004348</v>
      </c>
      <c r="O78" s="111">
        <f t="shared" si="18"/>
        <v>0.35542632331804785</v>
      </c>
      <c r="Q78" s="118">
        <f t="shared" si="19"/>
        <v>0.5148726353295503</v>
      </c>
      <c r="R78" s="110">
        <f t="shared" si="20"/>
        <v>0.20054936732812956</v>
      </c>
      <c r="S78" s="110">
        <f t="shared" si="21"/>
        <v>0.11699999999999999</v>
      </c>
      <c r="T78" s="119">
        <f t="shared" si="22"/>
        <v>0.10000000000000009</v>
      </c>
    </row>
    <row r="79" spans="1:20">
      <c r="A79" s="77"/>
      <c r="B79" s="88">
        <v>8200</v>
      </c>
      <c r="C79" s="55"/>
      <c r="D79" s="25">
        <v>1298.169071981685</v>
      </c>
      <c r="E79" s="25">
        <v>983.05935306905189</v>
      </c>
      <c r="F79" s="25">
        <v>786.60119049867274</v>
      </c>
      <c r="G79" s="25">
        <v>658.97514734026299</v>
      </c>
      <c r="H79" s="74">
        <v>579.89812965943156</v>
      </c>
      <c r="I79" s="83"/>
      <c r="K79" s="109">
        <f t="shared" si="14"/>
        <v>0.15831330146118108</v>
      </c>
      <c r="L79" s="110">
        <f t="shared" si="15"/>
        <v>0.23977057391928094</v>
      </c>
      <c r="M79" s="110">
        <f t="shared" si="16"/>
        <v>0.28778092335317296</v>
      </c>
      <c r="N79" s="110">
        <f t="shared" si="17"/>
        <v>0.32145129138549416</v>
      </c>
      <c r="O79" s="111">
        <f t="shared" si="18"/>
        <v>0.35359642052404361</v>
      </c>
      <c r="Q79" s="118">
        <f t="shared" si="19"/>
        <v>0.51453208104609849</v>
      </c>
      <c r="R79" s="110">
        <f t="shared" si="20"/>
        <v>0.20023453524390677</v>
      </c>
      <c r="S79" s="110">
        <f t="shared" si="21"/>
        <v>0.11699999999999977</v>
      </c>
      <c r="T79" s="119">
        <f t="shared" si="22"/>
        <v>0.10000000000000031</v>
      </c>
    </row>
    <row r="80" spans="1:20">
      <c r="A80" s="77"/>
      <c r="B80" s="88">
        <v>8300</v>
      </c>
      <c r="C80" s="55"/>
      <c r="D80" s="25">
        <v>1307.0225832294714</v>
      </c>
      <c r="E80" s="25">
        <v>989.39929627035497</v>
      </c>
      <c r="F80" s="25">
        <v>791.38024281341836</v>
      </c>
      <c r="G80" s="25">
        <v>662.97879841694123</v>
      </c>
      <c r="H80" s="74">
        <v>583.42134260690841</v>
      </c>
      <c r="I80" s="83"/>
      <c r="K80" s="109">
        <f t="shared" si="14"/>
        <v>0.15747260038909294</v>
      </c>
      <c r="L80" s="110">
        <f t="shared" si="15"/>
        <v>0.23840946898080842</v>
      </c>
      <c r="M80" s="110">
        <f t="shared" si="16"/>
        <v>0.28604105161930782</v>
      </c>
      <c r="N80" s="110">
        <f t="shared" si="17"/>
        <v>0.31950785465876685</v>
      </c>
      <c r="O80" s="111">
        <f t="shared" si="18"/>
        <v>0.35145864012464362</v>
      </c>
      <c r="Q80" s="118">
        <f t="shared" si="19"/>
        <v>0.51397429388815397</v>
      </c>
      <c r="R80" s="110">
        <f t="shared" si="20"/>
        <v>0.19978897164664899</v>
      </c>
      <c r="S80" s="110">
        <f t="shared" si="21"/>
        <v>0.11699999999999999</v>
      </c>
      <c r="T80" s="119">
        <f t="shared" si="22"/>
        <v>0.10000000000000009</v>
      </c>
    </row>
    <row r="81" spans="1:20">
      <c r="A81" s="77"/>
      <c r="B81" s="88">
        <v>8400</v>
      </c>
      <c r="C81" s="55"/>
      <c r="D81" s="25">
        <v>1315.8355468344714</v>
      </c>
      <c r="E81" s="25">
        <v>995.70246237535491</v>
      </c>
      <c r="F81" s="25">
        <v>796.12614141841834</v>
      </c>
      <c r="G81" s="25">
        <v>666.95467497327991</v>
      </c>
      <c r="H81" s="74">
        <v>586.92011397648639</v>
      </c>
      <c r="I81" s="83"/>
      <c r="K81" s="109">
        <f t="shared" si="14"/>
        <v>0.15664708890886564</v>
      </c>
      <c r="L81" s="110">
        <f t="shared" si="15"/>
        <v>0.23707201485127499</v>
      </c>
      <c r="M81" s="110">
        <f t="shared" si="16"/>
        <v>0.2843307647922923</v>
      </c>
      <c r="N81" s="110">
        <f t="shared" si="17"/>
        <v>0.31759746427299046</v>
      </c>
      <c r="O81" s="111">
        <f t="shared" si="18"/>
        <v>0.34935721070028952</v>
      </c>
      <c r="Q81" s="118">
        <f t="shared" si="19"/>
        <v>0.5134147496938104</v>
      </c>
      <c r="R81" s="110">
        <f t="shared" si="20"/>
        <v>0.19934343566727875</v>
      </c>
      <c r="S81" s="110">
        <f t="shared" si="21"/>
        <v>0.11699999999999977</v>
      </c>
      <c r="T81" s="119">
        <f t="shared" si="22"/>
        <v>0.10000000000000009</v>
      </c>
    </row>
    <row r="82" spans="1:20">
      <c r="A82" s="77"/>
      <c r="B82" s="88">
        <v>8500</v>
      </c>
      <c r="C82" s="55"/>
      <c r="D82" s="25">
        <v>1324.6485104394715</v>
      </c>
      <c r="E82" s="25">
        <v>1002.005628480355</v>
      </c>
      <c r="F82" s="25">
        <v>800.87204002341832</v>
      </c>
      <c r="G82" s="25">
        <v>670.9305515296187</v>
      </c>
      <c r="H82" s="74">
        <v>590.41888534606449</v>
      </c>
      <c r="I82" s="83"/>
      <c r="K82" s="109">
        <f t="shared" si="14"/>
        <v>0.15584100122817313</v>
      </c>
      <c r="L82" s="110">
        <f t="shared" si="15"/>
        <v>0.23576603023067175</v>
      </c>
      <c r="M82" s="110">
        <f t="shared" si="16"/>
        <v>0.28266072000826531</v>
      </c>
      <c r="N82" s="110">
        <f t="shared" si="17"/>
        <v>0.3157320242492323</v>
      </c>
      <c r="O82" s="111">
        <f t="shared" si="18"/>
        <v>0.34730522667415559</v>
      </c>
      <c r="Q82" s="118">
        <f t="shared" si="19"/>
        <v>0.51286265085962301</v>
      </c>
      <c r="R82" s="110">
        <f t="shared" si="20"/>
        <v>0.19890350502026144</v>
      </c>
      <c r="S82" s="110">
        <f t="shared" si="21"/>
        <v>0.11699999999999999</v>
      </c>
      <c r="T82" s="119">
        <f t="shared" si="22"/>
        <v>0.10000000000000009</v>
      </c>
    </row>
    <row r="83" spans="1:20">
      <c r="A83" s="77"/>
      <c r="B83" s="88">
        <v>8600</v>
      </c>
      <c r="C83" s="55"/>
      <c r="D83" s="25">
        <v>1333.4614740444713</v>
      </c>
      <c r="E83" s="25">
        <v>1008.308794585355</v>
      </c>
      <c r="F83" s="25">
        <v>805.61793862841819</v>
      </c>
      <c r="G83" s="25">
        <v>674.90642808595749</v>
      </c>
      <c r="H83" s="74">
        <v>593.91765671564258</v>
      </c>
      <c r="I83" s="83"/>
      <c r="K83" s="109">
        <f t="shared" si="14"/>
        <v>0.15505365977261293</v>
      </c>
      <c r="L83" s="110">
        <f t="shared" si="15"/>
        <v>0.23449041734543141</v>
      </c>
      <c r="M83" s="110">
        <f t="shared" si="16"/>
        <v>0.28102951347502958</v>
      </c>
      <c r="N83" s="110">
        <f t="shared" si="17"/>
        <v>0.31390996655160813</v>
      </c>
      <c r="O83" s="111">
        <f t="shared" si="18"/>
        <v>0.34530096320676895</v>
      </c>
      <c r="Q83" s="118">
        <f t="shared" si="19"/>
        <v>0.51231784976448091</v>
      </c>
      <c r="R83" s="110">
        <f t="shared" si="20"/>
        <v>0.19846907458499996</v>
      </c>
      <c r="S83" s="110">
        <f t="shared" si="21"/>
        <v>0.11700000000000044</v>
      </c>
      <c r="T83" s="119">
        <f t="shared" si="22"/>
        <v>0.10000000000000009</v>
      </c>
    </row>
    <row r="84" spans="1:20">
      <c r="A84" s="77"/>
      <c r="B84" s="88">
        <v>8700</v>
      </c>
      <c r="C84" s="55"/>
      <c r="D84" s="25">
        <v>1342.2744376494713</v>
      </c>
      <c r="E84" s="25">
        <v>1014.611960690355</v>
      </c>
      <c r="F84" s="25">
        <v>810.36383723341828</v>
      </c>
      <c r="G84" s="25">
        <v>678.88230464229616</v>
      </c>
      <c r="H84" s="74">
        <v>597.41642808522067</v>
      </c>
      <c r="I84" s="83"/>
      <c r="K84" s="109">
        <f t="shared" si="14"/>
        <v>0.1542844181206289</v>
      </c>
      <c r="L84" s="110">
        <f t="shared" si="15"/>
        <v>0.23324412889433449</v>
      </c>
      <c r="M84" s="110">
        <f t="shared" si="16"/>
        <v>0.27943580594255807</v>
      </c>
      <c r="N84" s="110">
        <f t="shared" si="17"/>
        <v>0.31212979523783729</v>
      </c>
      <c r="O84" s="111">
        <f t="shared" si="18"/>
        <v>0.34334277476162106</v>
      </c>
      <c r="Q84" s="118">
        <f t="shared" si="19"/>
        <v>0.51178020266421265</v>
      </c>
      <c r="R84" s="110">
        <f t="shared" si="20"/>
        <v>0.19804004185309876</v>
      </c>
      <c r="S84" s="110">
        <f t="shared" si="21"/>
        <v>0.11699999999999999</v>
      </c>
      <c r="T84" s="119">
        <f t="shared" si="22"/>
        <v>0.10000000000000009</v>
      </c>
    </row>
    <row r="85" spans="1:20">
      <c r="A85" s="77"/>
      <c r="B85" s="88">
        <v>8800</v>
      </c>
      <c r="C85" s="55"/>
      <c r="D85" s="25">
        <v>1351.0874012544714</v>
      </c>
      <c r="E85" s="25">
        <v>1020.915126795355</v>
      </c>
      <c r="F85" s="25">
        <v>815.10973583841826</v>
      </c>
      <c r="G85" s="25">
        <v>682.85818119863495</v>
      </c>
      <c r="H85" s="74">
        <v>600.91519945479877</v>
      </c>
      <c r="I85" s="83"/>
      <c r="K85" s="109">
        <f t="shared" si="14"/>
        <v>0.15353265923346265</v>
      </c>
      <c r="L85" s="110">
        <f t="shared" si="15"/>
        <v>0.23202616518076249</v>
      </c>
      <c r="M85" s="110">
        <f t="shared" si="16"/>
        <v>0.27787831903582444</v>
      </c>
      <c r="N85" s="110">
        <f t="shared" si="17"/>
        <v>0.31039008236301591</v>
      </c>
      <c r="O85" s="111">
        <f t="shared" si="18"/>
        <v>0.34142909059931748</v>
      </c>
      <c r="Q85" s="118">
        <f t="shared" si="19"/>
        <v>0.51124956956514489</v>
      </c>
      <c r="R85" s="110">
        <f t="shared" si="20"/>
        <v>0.19761630684772258</v>
      </c>
      <c r="S85" s="110">
        <f t="shared" si="21"/>
        <v>0.11699999999999999</v>
      </c>
      <c r="T85" s="119">
        <f t="shared" si="22"/>
        <v>0.10000000000000009</v>
      </c>
    </row>
    <row r="86" spans="1:20">
      <c r="A86" s="77"/>
      <c r="B86" s="88">
        <v>8900</v>
      </c>
      <c r="C86" s="55"/>
      <c r="D86" s="25">
        <v>1359.9003648594714</v>
      </c>
      <c r="E86" s="25">
        <v>1027.218292900355</v>
      </c>
      <c r="F86" s="25">
        <v>819.85563444341824</v>
      </c>
      <c r="G86" s="25">
        <v>686.83405775497363</v>
      </c>
      <c r="H86" s="74">
        <v>604.41397082437686</v>
      </c>
      <c r="I86" s="83"/>
      <c r="K86" s="109">
        <f t="shared" si="14"/>
        <v>0.15279779380443501</v>
      </c>
      <c r="L86" s="110">
        <f t="shared" si="15"/>
        <v>0.23083557143828201</v>
      </c>
      <c r="M86" s="110">
        <f t="shared" si="16"/>
        <v>0.27635583183486007</v>
      </c>
      <c r="N86" s="110">
        <f t="shared" si="17"/>
        <v>0.30868946415953868</v>
      </c>
      <c r="O86" s="111">
        <f t="shared" si="18"/>
        <v>0.33955841057549263</v>
      </c>
      <c r="Q86" s="118">
        <f t="shared" si="19"/>
        <v>0.51072581410257212</v>
      </c>
      <c r="R86" s="110">
        <f t="shared" si="20"/>
        <v>0.19719777204592881</v>
      </c>
      <c r="S86" s="110">
        <f t="shared" si="21"/>
        <v>0.11699999999999999</v>
      </c>
      <c r="T86" s="119">
        <f t="shared" si="22"/>
        <v>0.10000000000000009</v>
      </c>
    </row>
    <row r="87" spans="1:20">
      <c r="A87" s="77"/>
      <c r="B87" s="88">
        <v>9000</v>
      </c>
      <c r="C87" s="55"/>
      <c r="D87" s="25">
        <v>1368.7133284644713</v>
      </c>
      <c r="E87" s="25">
        <v>1033.5214590053552</v>
      </c>
      <c r="F87" s="25">
        <v>824.60153304841833</v>
      </c>
      <c r="G87" s="25">
        <v>690.80993431131242</v>
      </c>
      <c r="H87" s="74">
        <v>607.91274219395495</v>
      </c>
      <c r="I87" s="83"/>
      <c r="K87" s="109">
        <f t="shared" si="14"/>
        <v>0.15207925871827457</v>
      </c>
      <c r="L87" s="110">
        <f t="shared" si="15"/>
        <v>0.22967143533452336</v>
      </c>
      <c r="M87" s="110">
        <f t="shared" si="16"/>
        <v>0.27486717768280611</v>
      </c>
      <c r="N87" s="110">
        <f t="shared" si="17"/>
        <v>0.3070266374716944</v>
      </c>
      <c r="O87" s="111">
        <f t="shared" si="18"/>
        <v>0.33772930121886385</v>
      </c>
      <c r="Q87" s="118">
        <f t="shared" si="19"/>
        <v>0.5102088034239276</v>
      </c>
      <c r="R87" s="110">
        <f t="shared" si="20"/>
        <v>0.19678434230383846</v>
      </c>
      <c r="S87" s="110">
        <f t="shared" si="21"/>
        <v>0.11699999999999999</v>
      </c>
      <c r="T87" s="119">
        <f t="shared" si="22"/>
        <v>9.9999999999999867E-2</v>
      </c>
    </row>
    <row r="88" spans="1:20">
      <c r="A88" s="77"/>
      <c r="B88" s="88">
        <v>9100</v>
      </c>
      <c r="C88" s="55"/>
      <c r="D88" s="25">
        <v>1377.5775045485707</v>
      </c>
      <c r="E88" s="25">
        <v>1040.2159671161714</v>
      </c>
      <c r="F88" s="25">
        <v>829.93199727555304</v>
      </c>
      <c r="G88" s="25">
        <v>695.27553071759462</v>
      </c>
      <c r="H88" s="74">
        <v>611.84246703148335</v>
      </c>
      <c r="I88" s="83"/>
      <c r="K88" s="109">
        <f t="shared" si="14"/>
        <v>0.1513821433569858</v>
      </c>
      <c r="L88" s="110">
        <f t="shared" si="15"/>
        <v>0.22861889387168602</v>
      </c>
      <c r="M88" s="110">
        <f t="shared" si="16"/>
        <v>0.27360395514578673</v>
      </c>
      <c r="N88" s="110">
        <f t="shared" si="17"/>
        <v>0.30561561789784381</v>
      </c>
      <c r="O88" s="111">
        <f t="shared" si="18"/>
        <v>0.33617717968762822</v>
      </c>
      <c r="Q88" s="118">
        <f t="shared" si="19"/>
        <v>0.51021044359612722</v>
      </c>
      <c r="R88" s="110">
        <f t="shared" si="20"/>
        <v>0.19676878193343406</v>
      </c>
      <c r="S88" s="110">
        <f t="shared" si="21"/>
        <v>0.11699999999999999</v>
      </c>
      <c r="T88" s="119">
        <f t="shared" si="22"/>
        <v>0.10000000000000009</v>
      </c>
    </row>
    <row r="89" spans="1:20">
      <c r="A89" s="77"/>
      <c r="B89" s="88">
        <v>9200</v>
      </c>
      <c r="C89" s="55"/>
      <c r="D89" s="25">
        <v>1386.5485110355708</v>
      </c>
      <c r="E89" s="25">
        <v>1047.7268236031714</v>
      </c>
      <c r="F89" s="25">
        <v>836.48187876255315</v>
      </c>
      <c r="G89" s="25">
        <v>700.76269393332882</v>
      </c>
      <c r="H89" s="74">
        <v>616.6711706613296</v>
      </c>
      <c r="I89" s="83"/>
      <c r="K89" s="109">
        <f t="shared" si="14"/>
        <v>0.15071179467777943</v>
      </c>
      <c r="L89" s="110">
        <f t="shared" si="15"/>
        <v>0.22776670078329814</v>
      </c>
      <c r="M89" s="110">
        <f t="shared" si="16"/>
        <v>0.27276583003126731</v>
      </c>
      <c r="N89" s="110">
        <f t="shared" si="17"/>
        <v>0.3046794321449256</v>
      </c>
      <c r="O89" s="111">
        <f t="shared" si="18"/>
        <v>0.33514737535941824</v>
      </c>
      <c r="Q89" s="118">
        <f t="shared" si="19"/>
        <v>0.51127323027545035</v>
      </c>
      <c r="R89" s="110">
        <f t="shared" si="20"/>
        <v>0.19756676060730349</v>
      </c>
      <c r="S89" s="110">
        <f t="shared" si="21"/>
        <v>0.11699999999999977</v>
      </c>
      <c r="T89" s="119">
        <f t="shared" si="22"/>
        <v>0.10000000000000031</v>
      </c>
    </row>
    <row r="90" spans="1:20">
      <c r="A90" s="77"/>
      <c r="B90" s="88">
        <v>9300</v>
      </c>
      <c r="C90" s="55"/>
      <c r="D90" s="25">
        <v>1395.5195175225708</v>
      </c>
      <c r="E90" s="25">
        <v>1055.2376800901714</v>
      </c>
      <c r="F90" s="25">
        <v>843.03176024955314</v>
      </c>
      <c r="G90" s="25">
        <v>706.24985714906302</v>
      </c>
      <c r="H90" s="74">
        <v>621.49987429117573</v>
      </c>
      <c r="I90" s="83"/>
      <c r="K90" s="109">
        <f t="shared" si="14"/>
        <v>0.15005586209920116</v>
      </c>
      <c r="L90" s="110">
        <f t="shared" si="15"/>
        <v>0.22693283442799383</v>
      </c>
      <c r="M90" s="110">
        <f t="shared" si="16"/>
        <v>0.27194572911275905</v>
      </c>
      <c r="N90" s="110">
        <f t="shared" si="17"/>
        <v>0.30376337941895182</v>
      </c>
      <c r="O90" s="111">
        <f t="shared" si="18"/>
        <v>0.33413971736084719</v>
      </c>
      <c r="Q90" s="118">
        <f t="shared" si="19"/>
        <v>0.5123223528446339</v>
      </c>
      <c r="R90" s="110">
        <f t="shared" si="20"/>
        <v>0.19835337974879019</v>
      </c>
      <c r="S90" s="110">
        <f t="shared" si="21"/>
        <v>0.11699999999999999</v>
      </c>
      <c r="T90" s="119">
        <f t="shared" si="22"/>
        <v>0.10000000000000053</v>
      </c>
    </row>
    <row r="91" spans="1:20">
      <c r="A91" s="77"/>
      <c r="B91" s="88">
        <v>9400</v>
      </c>
      <c r="C91" s="55"/>
      <c r="D91" s="25">
        <v>1404.4905240095709</v>
      </c>
      <c r="E91" s="25">
        <v>1062.7485365771713</v>
      </c>
      <c r="F91" s="25">
        <v>849.58164173655314</v>
      </c>
      <c r="G91" s="25">
        <v>711.73702036479733</v>
      </c>
      <c r="H91" s="74">
        <v>626.32857792102186</v>
      </c>
      <c r="I91" s="83"/>
      <c r="K91" s="109">
        <f t="shared" si="14"/>
        <v>0.14941388553293308</v>
      </c>
      <c r="L91" s="110">
        <f t="shared" si="15"/>
        <v>0.22611670991003646</v>
      </c>
      <c r="M91" s="110">
        <f t="shared" si="16"/>
        <v>0.27114307714996377</v>
      </c>
      <c r="N91" s="110">
        <f t="shared" si="17"/>
        <v>0.30286681717650948</v>
      </c>
      <c r="O91" s="111">
        <f t="shared" si="18"/>
        <v>0.33315349889416057</v>
      </c>
      <c r="Q91" s="118">
        <f t="shared" si="19"/>
        <v>0.51335807313703063</v>
      </c>
      <c r="R91" s="110">
        <f t="shared" si="20"/>
        <v>0.19912888020457076</v>
      </c>
      <c r="S91" s="110">
        <f t="shared" si="21"/>
        <v>0.11699999999999999</v>
      </c>
      <c r="T91" s="119">
        <f t="shared" si="22"/>
        <v>0.10000000000000031</v>
      </c>
    </row>
    <row r="92" spans="1:20">
      <c r="A92" s="77"/>
      <c r="B92" s="88">
        <v>9500</v>
      </c>
      <c r="C92" s="55"/>
      <c r="D92" s="25">
        <v>1413.4615304965707</v>
      </c>
      <c r="E92" s="25">
        <v>1070.2593930641713</v>
      </c>
      <c r="F92" s="25">
        <v>856.13152322355313</v>
      </c>
      <c r="G92" s="25">
        <v>717.22418358053153</v>
      </c>
      <c r="H92" s="74">
        <v>631.15728155086799</v>
      </c>
      <c r="I92" s="83"/>
      <c r="K92" s="109">
        <f t="shared" si="14"/>
        <v>0.14878542426279692</v>
      </c>
      <c r="L92" s="110">
        <f t="shared" si="15"/>
        <v>0.22531776696087816</v>
      </c>
      <c r="M92" s="110">
        <f t="shared" si="16"/>
        <v>0.27035732312322736</v>
      </c>
      <c r="N92" s="110">
        <f t="shared" si="17"/>
        <v>0.30198912992864485</v>
      </c>
      <c r="O92" s="111">
        <f t="shared" si="18"/>
        <v>0.3321880429215095</v>
      </c>
      <c r="Q92" s="118">
        <f t="shared" si="19"/>
        <v>0.51438064633874081</v>
      </c>
      <c r="R92" s="110">
        <f t="shared" si="20"/>
        <v>0.19989349606047435</v>
      </c>
      <c r="S92" s="110">
        <f t="shared" si="21"/>
        <v>0.11699999999999977</v>
      </c>
      <c r="T92" s="119">
        <f t="shared" si="22"/>
        <v>0.10000000000000053</v>
      </c>
    </row>
    <row r="93" spans="1:20">
      <c r="A93" s="77"/>
      <c r="B93" s="88">
        <v>9600</v>
      </c>
      <c r="C93" s="55"/>
      <c r="D93" s="25">
        <v>1422.4325369835708</v>
      </c>
      <c r="E93" s="25">
        <v>1077.7702495511714</v>
      </c>
      <c r="F93" s="25">
        <v>862.68140471055312</v>
      </c>
      <c r="G93" s="25">
        <v>722.71134679626573</v>
      </c>
      <c r="H93" s="74">
        <v>635.98598518071412</v>
      </c>
      <c r="I93" s="83"/>
      <c r="K93" s="109">
        <f t="shared" si="14"/>
        <v>0.14817005593578864</v>
      </c>
      <c r="L93" s="110">
        <f t="shared" si="15"/>
        <v>0.22453546865649404</v>
      </c>
      <c r="M93" s="110">
        <f t="shared" si="16"/>
        <v>0.26958793897204786</v>
      </c>
      <c r="N93" s="110">
        <f t="shared" si="17"/>
        <v>0.30112972783177738</v>
      </c>
      <c r="O93" s="111">
        <f t="shared" si="18"/>
        <v>0.33124270061495525</v>
      </c>
      <c r="Q93" s="118">
        <f t="shared" si="19"/>
        <v>0.51539032119822736</v>
      </c>
      <c r="R93" s="110">
        <f t="shared" si="20"/>
        <v>0.20064745487706181</v>
      </c>
      <c r="S93" s="110">
        <f t="shared" si="21"/>
        <v>0.11699999999999977</v>
      </c>
      <c r="T93" s="119">
        <f t="shared" si="22"/>
        <v>0.10000000000000053</v>
      </c>
    </row>
    <row r="94" spans="1:20">
      <c r="A94" s="77"/>
      <c r="B94" s="88">
        <v>9700</v>
      </c>
      <c r="C94" s="55"/>
      <c r="D94" s="25">
        <v>1431.4035434705709</v>
      </c>
      <c r="E94" s="25">
        <v>1085.2811060381714</v>
      </c>
      <c r="F94" s="25">
        <v>869.23128619755312</v>
      </c>
      <c r="G94" s="25">
        <v>728.19851001200004</v>
      </c>
      <c r="H94" s="74">
        <v>640.81468881056026</v>
      </c>
      <c r="I94" s="83"/>
      <c r="K94" s="109">
        <f t="shared" si="14"/>
        <v>0.14756737561552277</v>
      </c>
      <c r="L94" s="110">
        <f t="shared" si="15"/>
        <v>0.22376930021405597</v>
      </c>
      <c r="M94" s="110">
        <f t="shared" si="16"/>
        <v>0.26883441841161432</v>
      </c>
      <c r="N94" s="110">
        <f t="shared" si="17"/>
        <v>0.30028804536577319</v>
      </c>
      <c r="O94" s="111">
        <f t="shared" si="18"/>
        <v>0.33031684990235066</v>
      </c>
      <c r="Q94" s="118">
        <f t="shared" si="19"/>
        <v>0.51638734022804855</v>
      </c>
      <c r="R94" s="110">
        <f t="shared" si="20"/>
        <v>0.20139097791542193</v>
      </c>
      <c r="S94" s="110">
        <f t="shared" si="21"/>
        <v>0.11699999999999999</v>
      </c>
      <c r="T94" s="119">
        <f t="shared" si="22"/>
        <v>0.10000000000000031</v>
      </c>
    </row>
    <row r="95" spans="1:20">
      <c r="A95" s="77"/>
      <c r="B95" s="88">
        <v>9800</v>
      </c>
      <c r="C95" s="55"/>
      <c r="D95" s="25">
        <v>1440.3745499575709</v>
      </c>
      <c r="E95" s="25">
        <v>1092.7919625251714</v>
      </c>
      <c r="F95" s="25">
        <v>875.78116768455322</v>
      </c>
      <c r="G95" s="25">
        <v>733.68567322773424</v>
      </c>
      <c r="H95" s="74">
        <v>645.64339244040639</v>
      </c>
      <c r="I95" s="83"/>
      <c r="K95" s="109">
        <f t="shared" si="14"/>
        <v>0.1469769948936297</v>
      </c>
      <c r="L95" s="110">
        <f t="shared" si="15"/>
        <v>0.22301876786227987</v>
      </c>
      <c r="M95" s="110">
        <f t="shared" si="16"/>
        <v>0.26809627582180201</v>
      </c>
      <c r="N95" s="110">
        <f t="shared" si="17"/>
        <v>0.29946354009295273</v>
      </c>
      <c r="O95" s="111">
        <f t="shared" si="18"/>
        <v>0.32940989410224814</v>
      </c>
      <c r="Q95" s="118">
        <f t="shared" si="19"/>
        <v>0.5173719398990515</v>
      </c>
      <c r="R95" s="110">
        <f t="shared" si="20"/>
        <v>0.20212428035365493</v>
      </c>
      <c r="S95" s="110">
        <f t="shared" si="21"/>
        <v>0.11699999999999955</v>
      </c>
      <c r="T95" s="119">
        <f t="shared" si="22"/>
        <v>0.10000000000000053</v>
      </c>
    </row>
    <row r="96" spans="1:20">
      <c r="A96" s="77"/>
      <c r="B96" s="88">
        <v>9900</v>
      </c>
      <c r="C96" s="55"/>
      <c r="D96" s="25">
        <v>1449.3455564445708</v>
      </c>
      <c r="E96" s="25">
        <v>1100.3028190121713</v>
      </c>
      <c r="F96" s="25">
        <v>882.3310491715531</v>
      </c>
      <c r="G96" s="25">
        <v>739.17283644346844</v>
      </c>
      <c r="H96" s="74">
        <v>650.47209607025252</v>
      </c>
      <c r="I96" s="83"/>
      <c r="K96" s="109">
        <f t="shared" si="14"/>
        <v>0.14639854105500716</v>
      </c>
      <c r="L96" s="110">
        <f t="shared" si="15"/>
        <v>0.22228339778023662</v>
      </c>
      <c r="M96" s="110">
        <f t="shared" si="16"/>
        <v>0.26737304520350097</v>
      </c>
      <c r="N96" s="110">
        <f t="shared" si="17"/>
        <v>0.29865569149231047</v>
      </c>
      <c r="O96" s="111">
        <f t="shared" si="18"/>
        <v>0.32852126064154169</v>
      </c>
      <c r="Q96" s="118">
        <f t="shared" si="19"/>
        <v>0.51834435082735442</v>
      </c>
      <c r="R96" s="110">
        <f t="shared" si="20"/>
        <v>0.2028475714944884</v>
      </c>
      <c r="S96" s="110">
        <f t="shared" si="21"/>
        <v>0.11699999999999955</v>
      </c>
      <c r="T96" s="119">
        <f t="shared" si="22"/>
        <v>0.10000000000000053</v>
      </c>
    </row>
    <row r="97" spans="1:20">
      <c r="A97" s="77"/>
      <c r="B97" s="88">
        <v>10000</v>
      </c>
      <c r="C97" s="55"/>
      <c r="D97" s="25">
        <v>1459.8103089013753</v>
      </c>
      <c r="E97" s="25">
        <v>1107.8218294081739</v>
      </c>
      <c r="F97" s="25">
        <v>888.02828013211195</v>
      </c>
      <c r="G97" s="25">
        <v>743.94569168067687</v>
      </c>
      <c r="H97" s="74">
        <v>654.67220867899573</v>
      </c>
      <c r="I97" s="83"/>
      <c r="K97" s="109">
        <f t="shared" si="14"/>
        <v>0.14598103089013753</v>
      </c>
      <c r="L97" s="110">
        <f t="shared" si="15"/>
        <v>0.22156436588163478</v>
      </c>
      <c r="M97" s="110">
        <f t="shared" si="16"/>
        <v>0.26640848403963358</v>
      </c>
      <c r="N97" s="110">
        <f t="shared" si="17"/>
        <v>0.29757827667227077</v>
      </c>
      <c r="O97" s="111">
        <f t="shared" si="18"/>
        <v>0.32733610433949789</v>
      </c>
      <c r="Q97" s="118">
        <f t="shared" si="19"/>
        <v>0.51776134563935083</v>
      </c>
      <c r="R97" s="110">
        <f t="shared" si="20"/>
        <v>0.20239770045854599</v>
      </c>
      <c r="S97" s="110">
        <f t="shared" si="21"/>
        <v>0.11699999999999999</v>
      </c>
      <c r="T97" s="119">
        <f t="shared" si="22"/>
        <v>0.10000000000000031</v>
      </c>
    </row>
    <row r="98" spans="1:20">
      <c r="A98" s="77"/>
      <c r="B98" s="88">
        <v>10100</v>
      </c>
      <c r="C98" s="55"/>
      <c r="D98" s="25">
        <v>1470.9517129343751</v>
      </c>
      <c r="E98" s="25">
        <v>1115.344533441174</v>
      </c>
      <c r="F98" s="25">
        <v>893.339269165112</v>
      </c>
      <c r="G98" s="25">
        <v>748.39497274307257</v>
      </c>
      <c r="H98" s="74">
        <v>658.58757601390391</v>
      </c>
      <c r="I98" s="83"/>
      <c r="K98" s="109">
        <f t="shared" si="14"/>
        <v>0.14563878345884901</v>
      </c>
      <c r="L98" s="110">
        <f t="shared" si="15"/>
        <v>0.22086030365171763</v>
      </c>
      <c r="M98" s="110">
        <f t="shared" si="16"/>
        <v>0.26534829777181546</v>
      </c>
      <c r="N98" s="110">
        <f t="shared" si="17"/>
        <v>0.29639404861111784</v>
      </c>
      <c r="O98" s="111">
        <f t="shared" si="18"/>
        <v>0.32603345347222967</v>
      </c>
      <c r="Q98" s="118">
        <f t="shared" si="19"/>
        <v>0.51649374161466288</v>
      </c>
      <c r="R98" s="110">
        <f t="shared" si="20"/>
        <v>0.20143046706234946</v>
      </c>
      <c r="S98" s="110">
        <f t="shared" si="21"/>
        <v>0.11699999999999999</v>
      </c>
      <c r="T98" s="119">
        <f t="shared" si="22"/>
        <v>0.10000000000000009</v>
      </c>
    </row>
    <row r="99" spans="1:20">
      <c r="A99" s="77"/>
      <c r="B99" s="88">
        <v>10200</v>
      </c>
      <c r="C99" s="55"/>
      <c r="D99" s="25">
        <v>1482.0931169673752</v>
      </c>
      <c r="E99" s="25">
        <v>1122.8672374741741</v>
      </c>
      <c r="F99" s="25">
        <v>898.65025819811194</v>
      </c>
      <c r="G99" s="25">
        <v>752.84425380546838</v>
      </c>
      <c r="H99" s="74">
        <v>662.50294334881221</v>
      </c>
      <c r="I99" s="83"/>
      <c r="K99" s="109">
        <f t="shared" si="14"/>
        <v>0.14530324676150738</v>
      </c>
      <c r="L99" s="110">
        <f t="shared" si="15"/>
        <v>0.22017004656356354</v>
      </c>
      <c r="M99" s="110">
        <f t="shared" si="16"/>
        <v>0.26430889947003289</v>
      </c>
      <c r="N99" s="110">
        <f t="shared" si="17"/>
        <v>0.29523304070802681</v>
      </c>
      <c r="O99" s="111">
        <f t="shared" si="18"/>
        <v>0.32475634477882953</v>
      </c>
      <c r="Q99" s="118">
        <f t="shared" si="19"/>
        <v>0.51524519562139148</v>
      </c>
      <c r="R99" s="110">
        <f t="shared" si="20"/>
        <v>0.20047619372113989</v>
      </c>
      <c r="S99" s="110">
        <f t="shared" si="21"/>
        <v>0.11700000000000021</v>
      </c>
      <c r="T99" s="119">
        <f t="shared" si="22"/>
        <v>0.10000000000000009</v>
      </c>
    </row>
    <row r="100" spans="1:20">
      <c r="A100" s="77"/>
      <c r="B100" s="88">
        <v>10300</v>
      </c>
      <c r="C100" s="55"/>
      <c r="D100" s="25">
        <v>1493.2345210003753</v>
      </c>
      <c r="E100" s="25">
        <v>1130.3899415071742</v>
      </c>
      <c r="F100" s="25">
        <v>903.96124723111188</v>
      </c>
      <c r="G100" s="25">
        <v>757.2935348678642</v>
      </c>
      <c r="H100" s="74">
        <v>666.41831068372039</v>
      </c>
      <c r="I100" s="83"/>
      <c r="K100" s="109">
        <f t="shared" si="14"/>
        <v>0.14497422533984225</v>
      </c>
      <c r="L100" s="110">
        <f t="shared" si="15"/>
        <v>0.21949319252566488</v>
      </c>
      <c r="M100" s="110">
        <f t="shared" si="16"/>
        <v>0.26328968365954714</v>
      </c>
      <c r="N100" s="110">
        <f t="shared" si="17"/>
        <v>0.29409457664771427</v>
      </c>
      <c r="O100" s="111">
        <f t="shared" si="18"/>
        <v>0.32350403431248564</v>
      </c>
      <c r="Q100" s="118">
        <f t="shared" si="19"/>
        <v>0.51401528106902128</v>
      </c>
      <c r="R100" s="110">
        <f t="shared" si="20"/>
        <v>0.19953462168883096</v>
      </c>
      <c r="S100" s="110">
        <f t="shared" si="21"/>
        <v>0.11700000000000021</v>
      </c>
      <c r="T100" s="119">
        <f t="shared" si="22"/>
        <v>9.9999999999999867E-2</v>
      </c>
    </row>
    <row r="101" spans="1:20">
      <c r="A101" s="77"/>
      <c r="B101" s="88">
        <v>10400</v>
      </c>
      <c r="C101" s="55"/>
      <c r="D101" s="25">
        <v>1504.3759250333751</v>
      </c>
      <c r="E101" s="25">
        <v>1137.9126455401743</v>
      </c>
      <c r="F101" s="25">
        <v>909.27223626411183</v>
      </c>
      <c r="G101" s="25">
        <v>761.74281593025989</v>
      </c>
      <c r="H101" s="74">
        <v>670.33367801862869</v>
      </c>
      <c r="I101" s="83"/>
      <c r="K101" s="109">
        <f t="shared" si="14"/>
        <v>0.14465153125320915</v>
      </c>
      <c r="L101" s="110">
        <f t="shared" si="15"/>
        <v>0.21882935491157196</v>
      </c>
      <c r="M101" s="110">
        <f t="shared" si="16"/>
        <v>0.26229006815310918</v>
      </c>
      <c r="N101" s="110">
        <f t="shared" si="17"/>
        <v>0.29297800612702302</v>
      </c>
      <c r="O101" s="111">
        <f t="shared" si="18"/>
        <v>0.32227580673972533</v>
      </c>
      <c r="Q101" s="118">
        <f t="shared" si="19"/>
        <v>0.51280358400434944</v>
      </c>
      <c r="R101" s="110">
        <f t="shared" si="20"/>
        <v>0.19860549906158398</v>
      </c>
      <c r="S101" s="110">
        <f t="shared" si="21"/>
        <v>0.11700000000000021</v>
      </c>
      <c r="T101" s="119">
        <f t="shared" si="22"/>
        <v>9.9999999999999867E-2</v>
      </c>
    </row>
    <row r="102" spans="1:20">
      <c r="A102" s="77"/>
      <c r="B102" s="88">
        <v>10500</v>
      </c>
      <c r="C102" s="55"/>
      <c r="D102" s="25">
        <v>1515.5173290663752</v>
      </c>
      <c r="E102" s="25">
        <v>1145.4353495731741</v>
      </c>
      <c r="F102" s="25">
        <v>914.58322529711188</v>
      </c>
      <c r="G102" s="25">
        <v>766.19209699265571</v>
      </c>
      <c r="H102" s="74">
        <v>674.24904535353699</v>
      </c>
      <c r="I102" s="83"/>
      <c r="K102" s="109">
        <f t="shared" si="14"/>
        <v>0.14433498372060716</v>
      </c>
      <c r="L102" s="110">
        <f t="shared" si="15"/>
        <v>0.21817816182346172</v>
      </c>
      <c r="M102" s="110">
        <f t="shared" si="16"/>
        <v>0.26130949294203198</v>
      </c>
      <c r="N102" s="110">
        <f t="shared" si="17"/>
        <v>0.29188270361624979</v>
      </c>
      <c r="O102" s="111">
        <f t="shared" si="18"/>
        <v>0.32107097397787476</v>
      </c>
      <c r="Q102" s="118">
        <f t="shared" si="19"/>
        <v>0.51160970264696637</v>
      </c>
      <c r="R102" s="110">
        <f t="shared" si="20"/>
        <v>0.19768858055312544</v>
      </c>
      <c r="S102" s="110">
        <f t="shared" si="21"/>
        <v>0.11700000000000021</v>
      </c>
      <c r="T102" s="119">
        <f t="shared" si="22"/>
        <v>9.9999999999999867E-2</v>
      </c>
    </row>
    <row r="103" spans="1:20">
      <c r="A103" s="77"/>
      <c r="B103" s="88">
        <v>10600</v>
      </c>
      <c r="C103" s="55"/>
      <c r="D103" s="25">
        <v>1526.6587330993752</v>
      </c>
      <c r="E103" s="25">
        <v>1152.9580536061742</v>
      </c>
      <c r="F103" s="25">
        <v>919.89421433011194</v>
      </c>
      <c r="G103" s="25">
        <v>770.6413780550514</v>
      </c>
      <c r="H103" s="74">
        <v>678.16441268844528</v>
      </c>
      <c r="I103" s="83"/>
      <c r="K103" s="109">
        <f t="shared" ref="K103:K134" si="23">D103/B103</f>
        <v>0.14402440878295994</v>
      </c>
      <c r="L103" s="110">
        <f t="shared" ref="L103:L134" si="24">2*E103/B103</f>
        <v>0.21753925539739136</v>
      </c>
      <c r="M103" s="110">
        <f t="shared" ref="M103:M134" si="25">3*F103/B103</f>
        <v>0.26034741915003168</v>
      </c>
      <c r="N103" s="110">
        <f t="shared" ref="N103:N134" si="26">4*G103/B103</f>
        <v>0.29080806719058544</v>
      </c>
      <c r="O103" s="111">
        <f t="shared" ref="O103:O134" si="27">5*H103/B103</f>
        <v>0.31988887390964399</v>
      </c>
      <c r="Q103" s="118">
        <f t="shared" si="19"/>
        <v>0.51043324694507786</v>
      </c>
      <c r="R103" s="110">
        <f t="shared" si="20"/>
        <v>0.19678362727885701</v>
      </c>
      <c r="S103" s="110">
        <f t="shared" si="21"/>
        <v>0.11700000000000021</v>
      </c>
      <c r="T103" s="119">
        <f t="shared" si="22"/>
        <v>0.10000000000000009</v>
      </c>
    </row>
    <row r="104" spans="1:20">
      <c r="A104" s="77"/>
      <c r="B104" s="88">
        <v>10700</v>
      </c>
      <c r="C104" s="55"/>
      <c r="D104" s="25">
        <v>1537.8001371323751</v>
      </c>
      <c r="E104" s="25">
        <v>1160.4807576391743</v>
      </c>
      <c r="F104" s="25">
        <v>925.20520336311188</v>
      </c>
      <c r="G104" s="25">
        <v>775.09065911744722</v>
      </c>
      <c r="H104" s="74">
        <v>682.07978002335358</v>
      </c>
      <c r="I104" s="83"/>
      <c r="K104" s="109">
        <f t="shared" si="23"/>
        <v>0.14371963898433412</v>
      </c>
      <c r="L104" s="110">
        <f t="shared" si="24"/>
        <v>0.21691229114750921</v>
      </c>
      <c r="M104" s="110">
        <f t="shared" si="25"/>
        <v>0.25940332804573235</v>
      </c>
      <c r="N104" s="110">
        <f t="shared" si="26"/>
        <v>0.28975351742708305</v>
      </c>
      <c r="O104" s="111">
        <f t="shared" si="27"/>
        <v>0.31872886916979137</v>
      </c>
      <c r="Q104" s="118">
        <f t="shared" si="19"/>
        <v>0.50927383815063232</v>
      </c>
      <c r="R104" s="110">
        <f t="shared" si="20"/>
        <v>0.19589040654836598</v>
      </c>
      <c r="S104" s="110">
        <f t="shared" si="21"/>
        <v>0.11700000000000021</v>
      </c>
      <c r="T104" s="119">
        <f t="shared" si="22"/>
        <v>0.10000000000000009</v>
      </c>
    </row>
    <row r="105" spans="1:20">
      <c r="A105" s="77"/>
      <c r="B105" s="88">
        <v>10800</v>
      </c>
      <c r="C105" s="55"/>
      <c r="D105" s="25">
        <v>1548.6028545801144</v>
      </c>
      <c r="E105" s="25">
        <v>1167.7994450521005</v>
      </c>
      <c r="F105" s="25">
        <v>930.39326682820479</v>
      </c>
      <c r="G105" s="25">
        <v>779.4369592853285</v>
      </c>
      <c r="H105" s="74">
        <v>685.90452417108918</v>
      </c>
      <c r="I105" s="83"/>
      <c r="K105" s="109">
        <f t="shared" si="23"/>
        <v>0.14338915320186243</v>
      </c>
      <c r="L105" s="110">
        <f t="shared" si="24"/>
        <v>0.21625915649112973</v>
      </c>
      <c r="M105" s="110">
        <f t="shared" si="25"/>
        <v>0.25844257411894578</v>
      </c>
      <c r="N105" s="110">
        <f t="shared" si="26"/>
        <v>0.28868035529086239</v>
      </c>
      <c r="O105" s="111">
        <f t="shared" si="27"/>
        <v>0.31754839081994868</v>
      </c>
      <c r="Q105" s="118">
        <f t="shared" si="19"/>
        <v>0.50819745888785128</v>
      </c>
      <c r="R105" s="110">
        <f t="shared" si="20"/>
        <v>0.1950595679380922</v>
      </c>
      <c r="S105" s="110">
        <f t="shared" si="21"/>
        <v>0.11699999999999999</v>
      </c>
      <c r="T105" s="119">
        <f t="shared" si="22"/>
        <v>0.10000000000000009</v>
      </c>
    </row>
    <row r="106" spans="1:20">
      <c r="A106" s="77"/>
      <c r="B106" s="88">
        <v>10900</v>
      </c>
      <c r="C106" s="55"/>
      <c r="D106" s="25">
        <v>1553.2845411566843</v>
      </c>
      <c r="E106" s="25">
        <v>1171.4309712840202</v>
      </c>
      <c r="F106" s="25">
        <v>933.35971529949359</v>
      </c>
      <c r="G106" s="25">
        <v>781.92210149215055</v>
      </c>
      <c r="H106" s="74">
        <v>688.09144931309265</v>
      </c>
      <c r="I106" s="83"/>
      <c r="K106" s="109">
        <f t="shared" si="23"/>
        <v>0.14250316891345727</v>
      </c>
      <c r="L106" s="110">
        <f t="shared" si="24"/>
        <v>0.21494146262092115</v>
      </c>
      <c r="M106" s="110">
        <f t="shared" si="25"/>
        <v>0.2568879950365579</v>
      </c>
      <c r="N106" s="110">
        <f t="shared" si="26"/>
        <v>0.28694389045583507</v>
      </c>
      <c r="O106" s="111">
        <f t="shared" si="27"/>
        <v>0.31563827950141865</v>
      </c>
      <c r="Q106" s="118">
        <f t="shared" si="19"/>
        <v>0.50832759902662872</v>
      </c>
      <c r="R106" s="110">
        <f t="shared" si="20"/>
        <v>0.19515328454619874</v>
      </c>
      <c r="S106" s="110">
        <f t="shared" si="21"/>
        <v>0.11699999999999955</v>
      </c>
      <c r="T106" s="119">
        <f t="shared" si="22"/>
        <v>0.10000000000000031</v>
      </c>
    </row>
    <row r="107" spans="1:20">
      <c r="A107" s="77"/>
      <c r="B107" s="88">
        <v>11000</v>
      </c>
      <c r="C107" s="55"/>
      <c r="D107" s="25">
        <v>1557.9662277332543</v>
      </c>
      <c r="E107" s="25">
        <v>1175.0624975159401</v>
      </c>
      <c r="F107" s="25">
        <v>936.32616377078216</v>
      </c>
      <c r="G107" s="25">
        <v>784.40724369897271</v>
      </c>
      <c r="H107" s="74">
        <v>690.27837445509613</v>
      </c>
      <c r="I107" s="83"/>
      <c r="K107" s="109">
        <f t="shared" si="23"/>
        <v>0.14163329343029585</v>
      </c>
      <c r="L107" s="110">
        <f t="shared" si="24"/>
        <v>0.21364772682108002</v>
      </c>
      <c r="M107" s="110">
        <f t="shared" si="25"/>
        <v>0.25536168102839518</v>
      </c>
      <c r="N107" s="110">
        <f t="shared" si="26"/>
        <v>0.28523899770871736</v>
      </c>
      <c r="O107" s="111">
        <f t="shared" si="27"/>
        <v>0.31376289747958913</v>
      </c>
      <c r="Q107" s="118">
        <f t="shared" si="19"/>
        <v>0.50845695702349625</v>
      </c>
      <c r="R107" s="110">
        <f t="shared" si="20"/>
        <v>0.19524642189265418</v>
      </c>
      <c r="S107" s="110">
        <f t="shared" si="21"/>
        <v>0.11699999999999977</v>
      </c>
      <c r="T107" s="119">
        <f t="shared" si="22"/>
        <v>0.10000000000000031</v>
      </c>
    </row>
    <row r="108" spans="1:20">
      <c r="A108" s="77"/>
      <c r="B108" s="88">
        <v>11100</v>
      </c>
      <c r="C108" s="55"/>
      <c r="D108" s="25">
        <v>1562.6479143098243</v>
      </c>
      <c r="E108" s="25">
        <v>1178.6940237478598</v>
      </c>
      <c r="F108" s="25">
        <v>939.29261224207096</v>
      </c>
      <c r="G108" s="25">
        <v>786.89238590579487</v>
      </c>
      <c r="H108" s="74">
        <v>692.4652995970996</v>
      </c>
      <c r="I108" s="83"/>
      <c r="K108" s="109">
        <f t="shared" si="23"/>
        <v>0.14077909137926345</v>
      </c>
      <c r="L108" s="110">
        <f t="shared" si="24"/>
        <v>0.21237730157619095</v>
      </c>
      <c r="M108" s="110">
        <f t="shared" si="25"/>
        <v>0.25386286817353271</v>
      </c>
      <c r="N108" s="110">
        <f t="shared" si="26"/>
        <v>0.28356482374983599</v>
      </c>
      <c r="O108" s="111">
        <f t="shared" si="27"/>
        <v>0.31192130612481966</v>
      </c>
      <c r="Q108" s="118">
        <f t="shared" si="19"/>
        <v>0.50858553990833477</v>
      </c>
      <c r="R108" s="110">
        <f t="shared" si="20"/>
        <v>0.19533898533153127</v>
      </c>
      <c r="S108" s="110">
        <f t="shared" si="21"/>
        <v>0.11699999999999977</v>
      </c>
      <c r="T108" s="119">
        <f t="shared" si="22"/>
        <v>0.10000000000000009</v>
      </c>
    </row>
    <row r="109" spans="1:20">
      <c r="A109" s="77"/>
      <c r="B109" s="88">
        <v>11200</v>
      </c>
      <c r="C109" s="55"/>
      <c r="D109" s="25">
        <v>1567.3296008863942</v>
      </c>
      <c r="E109" s="25">
        <v>1182.3255499797795</v>
      </c>
      <c r="F109" s="25">
        <v>942.25906071335976</v>
      </c>
      <c r="G109" s="25">
        <v>789.37752811261703</v>
      </c>
      <c r="H109" s="74">
        <v>694.65222473910308</v>
      </c>
      <c r="I109" s="83"/>
      <c r="K109" s="109">
        <f t="shared" si="23"/>
        <v>0.13994014293628521</v>
      </c>
      <c r="L109" s="110">
        <f t="shared" si="24"/>
        <v>0.2111295624963892</v>
      </c>
      <c r="M109" s="110">
        <f t="shared" si="25"/>
        <v>0.25239081983393563</v>
      </c>
      <c r="N109" s="110">
        <f t="shared" si="26"/>
        <v>0.28192054575450609</v>
      </c>
      <c r="O109" s="111">
        <f t="shared" si="27"/>
        <v>0.31011260032995674</v>
      </c>
      <c r="Q109" s="118">
        <f t="shared" si="19"/>
        <v>0.50871335462703193</v>
      </c>
      <c r="R109" s="110">
        <f t="shared" si="20"/>
        <v>0.19543098015111982</v>
      </c>
      <c r="S109" s="110">
        <f t="shared" si="21"/>
        <v>0.11699999999999977</v>
      </c>
      <c r="T109" s="119">
        <f t="shared" si="22"/>
        <v>0.10000000000000009</v>
      </c>
    </row>
    <row r="110" spans="1:20">
      <c r="A110" s="77"/>
      <c r="B110" s="88">
        <v>11300</v>
      </c>
      <c r="C110" s="55"/>
      <c r="D110" s="25">
        <v>1572.0112874629642</v>
      </c>
      <c r="E110" s="25">
        <v>1185.9570762116991</v>
      </c>
      <c r="F110" s="25">
        <v>945.22550918464844</v>
      </c>
      <c r="G110" s="25">
        <v>791.86267031943919</v>
      </c>
      <c r="H110" s="74">
        <v>696.83914988110655</v>
      </c>
      <c r="I110" s="83"/>
      <c r="K110" s="109">
        <f t="shared" si="23"/>
        <v>0.13911604313831541</v>
      </c>
      <c r="L110" s="110">
        <f t="shared" si="24"/>
        <v>0.20990390729410605</v>
      </c>
      <c r="M110" s="110">
        <f t="shared" si="25"/>
        <v>0.25094482544725183</v>
      </c>
      <c r="N110" s="110">
        <f t="shared" si="26"/>
        <v>0.28030537002458022</v>
      </c>
      <c r="O110" s="111">
        <f t="shared" si="27"/>
        <v>0.30833590702703828</v>
      </c>
      <c r="Q110" s="118">
        <f t="shared" si="19"/>
        <v>0.50884040804273134</v>
      </c>
      <c r="R110" s="110">
        <f t="shared" si="20"/>
        <v>0.19552241157493766</v>
      </c>
      <c r="S110" s="110">
        <f t="shared" si="21"/>
        <v>0.11699999999999977</v>
      </c>
      <c r="T110" s="119">
        <f t="shared" si="22"/>
        <v>0.10000000000000009</v>
      </c>
    </row>
    <row r="111" spans="1:20">
      <c r="A111" s="77"/>
      <c r="B111" s="88">
        <v>11400</v>
      </c>
      <c r="C111" s="55"/>
      <c r="D111" s="25">
        <v>1576.6929740395342</v>
      </c>
      <c r="E111" s="25">
        <v>1189.588602443619</v>
      </c>
      <c r="F111" s="25">
        <v>948.19195765593724</v>
      </c>
      <c r="G111" s="25">
        <v>794.34781252626135</v>
      </c>
      <c r="H111" s="74">
        <v>699.02607502311014</v>
      </c>
      <c r="I111" s="83"/>
      <c r="K111" s="109">
        <f t="shared" si="23"/>
        <v>0.13830640123153809</v>
      </c>
      <c r="L111" s="110">
        <f t="shared" si="24"/>
        <v>0.20869975481467001</v>
      </c>
      <c r="M111" s="110">
        <f t="shared" si="25"/>
        <v>0.24952419938314138</v>
      </c>
      <c r="N111" s="110">
        <f t="shared" si="26"/>
        <v>0.27871853071096891</v>
      </c>
      <c r="O111" s="111">
        <f t="shared" si="27"/>
        <v>0.30659038378206582</v>
      </c>
      <c r="Q111" s="118">
        <f t="shared" si="19"/>
        <v>0.50896670693706181</v>
      </c>
      <c r="R111" s="110">
        <f t="shared" si="20"/>
        <v>0.19561328476271767</v>
      </c>
      <c r="S111" s="110">
        <f t="shared" si="21"/>
        <v>0.11699999999999977</v>
      </c>
      <c r="T111" s="119">
        <f t="shared" si="22"/>
        <v>0.10000000000000031</v>
      </c>
    </row>
    <row r="112" spans="1:20">
      <c r="A112" s="77"/>
      <c r="B112" s="88">
        <v>11500</v>
      </c>
      <c r="C112" s="55"/>
      <c r="D112" s="25">
        <v>1581.3746606161039</v>
      </c>
      <c r="E112" s="25">
        <v>1193.2201286755387</v>
      </c>
      <c r="F112" s="25">
        <v>951.15840612722604</v>
      </c>
      <c r="G112" s="25">
        <v>796.8329547330834</v>
      </c>
      <c r="H112" s="74">
        <v>701.21300016511361</v>
      </c>
      <c r="I112" s="83"/>
      <c r="K112" s="109">
        <f t="shared" si="23"/>
        <v>0.13751084005357425</v>
      </c>
      <c r="L112" s="110">
        <f t="shared" si="24"/>
        <v>0.20751654411748499</v>
      </c>
      <c r="M112" s="110">
        <f t="shared" si="25"/>
        <v>0.24812827985927635</v>
      </c>
      <c r="N112" s="110">
        <f t="shared" si="26"/>
        <v>0.27715928860281164</v>
      </c>
      <c r="O112" s="111">
        <f t="shared" si="27"/>
        <v>0.30487521746309287</v>
      </c>
      <c r="Q112" s="118">
        <f t="shared" si="19"/>
        <v>0.50909225801134306</v>
      </c>
      <c r="R112" s="110">
        <f t="shared" si="20"/>
        <v>0.19570360481137894</v>
      </c>
      <c r="S112" s="110">
        <f t="shared" si="21"/>
        <v>0.11699999999999977</v>
      </c>
      <c r="T112" s="119">
        <f t="shared" si="22"/>
        <v>0.10000000000000031</v>
      </c>
    </row>
    <row r="113" spans="1:20">
      <c r="A113" s="77"/>
      <c r="B113" s="88">
        <v>11600</v>
      </c>
      <c r="C113" s="55"/>
      <c r="D113" s="25">
        <v>1586.0563471926739</v>
      </c>
      <c r="E113" s="25">
        <v>1196.8516549074584</v>
      </c>
      <c r="F113" s="25">
        <v>954.12485459851473</v>
      </c>
      <c r="G113" s="25">
        <v>799.31809693990556</v>
      </c>
      <c r="H113" s="74">
        <v>703.39992530711709</v>
      </c>
      <c r="I113" s="83"/>
      <c r="K113" s="109">
        <f t="shared" si="23"/>
        <v>0.1367289954476443</v>
      </c>
      <c r="L113" s="110">
        <f t="shared" si="24"/>
        <v>0.20635373360473422</v>
      </c>
      <c r="M113" s="110">
        <f t="shared" si="25"/>
        <v>0.24675642791340899</v>
      </c>
      <c r="N113" s="110">
        <f t="shared" si="26"/>
        <v>0.27562692997927779</v>
      </c>
      <c r="O113" s="111">
        <f t="shared" si="27"/>
        <v>0.30318962297720564</v>
      </c>
      <c r="Q113" s="118">
        <f t="shared" si="19"/>
        <v>0.50921706788777166</v>
      </c>
      <c r="R113" s="110">
        <f t="shared" si="20"/>
        <v>0.19579337675597963</v>
      </c>
      <c r="S113" s="110">
        <f t="shared" si="21"/>
        <v>0.11699999999999977</v>
      </c>
      <c r="T113" s="119">
        <f t="shared" si="22"/>
        <v>0.10000000000000031</v>
      </c>
    </row>
    <row r="114" spans="1:20">
      <c r="A114" s="77"/>
      <c r="B114" s="88">
        <v>11700</v>
      </c>
      <c r="C114" s="55"/>
      <c r="D114" s="25">
        <v>1590.7380337692439</v>
      </c>
      <c r="E114" s="25">
        <v>1200.4831811393781</v>
      </c>
      <c r="F114" s="25">
        <v>957.09130306980353</v>
      </c>
      <c r="G114" s="25">
        <v>801.80323914672772</v>
      </c>
      <c r="H114" s="74">
        <v>705.58685044912056</v>
      </c>
      <c r="I114" s="83"/>
      <c r="K114" s="109">
        <f t="shared" si="23"/>
        <v>0.13596051570677298</v>
      </c>
      <c r="L114" s="110">
        <f t="shared" si="24"/>
        <v>0.20521080019476548</v>
      </c>
      <c r="M114" s="110">
        <f t="shared" si="25"/>
        <v>0.24540802642815476</v>
      </c>
      <c r="N114" s="110">
        <f t="shared" si="26"/>
        <v>0.27412076552024878</v>
      </c>
      <c r="O114" s="111">
        <f t="shared" si="27"/>
        <v>0.30153284207227371</v>
      </c>
      <c r="Q114" s="118">
        <f t="shared" si="19"/>
        <v>0.50934114311058587</v>
      </c>
      <c r="R114" s="110">
        <f t="shared" si="20"/>
        <v>0.19588260557065285</v>
      </c>
      <c r="S114" s="110">
        <f t="shared" si="21"/>
        <v>0.11699999999999977</v>
      </c>
      <c r="T114" s="119">
        <f t="shared" si="22"/>
        <v>0.10000000000000031</v>
      </c>
    </row>
    <row r="115" spans="1:20">
      <c r="A115" s="77"/>
      <c r="B115" s="88">
        <v>11800</v>
      </c>
      <c r="C115" s="55"/>
      <c r="D115" s="25">
        <v>1595.4197203458139</v>
      </c>
      <c r="E115" s="25">
        <v>1204.114707371298</v>
      </c>
      <c r="F115" s="25">
        <v>960.05775154109233</v>
      </c>
      <c r="G115" s="25">
        <v>804.28838135354988</v>
      </c>
      <c r="H115" s="74">
        <v>707.77377559112415</v>
      </c>
      <c r="I115" s="83"/>
      <c r="K115" s="109">
        <f t="shared" si="23"/>
        <v>0.1352050610462554</v>
      </c>
      <c r="L115" s="110">
        <f t="shared" si="24"/>
        <v>0.20408723853750813</v>
      </c>
      <c r="M115" s="110">
        <f t="shared" si="25"/>
        <v>0.24408247920536247</v>
      </c>
      <c r="N115" s="110">
        <f t="shared" si="26"/>
        <v>0.27264012927238979</v>
      </c>
      <c r="O115" s="111">
        <f t="shared" si="27"/>
        <v>0.29990414219962885</v>
      </c>
      <c r="Q115" s="118">
        <f t="shared" si="19"/>
        <v>0.50946449014720852</v>
      </c>
      <c r="R115" s="110">
        <f t="shared" si="20"/>
        <v>0.19597129616952413</v>
      </c>
      <c r="S115" s="110">
        <f t="shared" si="21"/>
        <v>0.11699999999999977</v>
      </c>
      <c r="T115" s="119">
        <f t="shared" si="22"/>
        <v>0.10000000000000031</v>
      </c>
    </row>
    <row r="116" spans="1:20">
      <c r="A116" s="77"/>
      <c r="B116" s="88">
        <v>11900</v>
      </c>
      <c r="C116" s="55"/>
      <c r="D116" s="25">
        <v>1600.1014069223838</v>
      </c>
      <c r="E116" s="25">
        <v>1207.7462336032177</v>
      </c>
      <c r="F116" s="25">
        <v>963.02420001238102</v>
      </c>
      <c r="G116" s="25">
        <v>806.77352356037204</v>
      </c>
      <c r="H116" s="74">
        <v>709.96070073312762</v>
      </c>
      <c r="I116" s="83"/>
      <c r="K116" s="109">
        <f t="shared" si="23"/>
        <v>0.13446230310272134</v>
      </c>
      <c r="L116" s="110">
        <f t="shared" si="24"/>
        <v>0.20298256026944836</v>
      </c>
      <c r="M116" s="110">
        <f t="shared" si="25"/>
        <v>0.24277921008715489</v>
      </c>
      <c r="N116" s="110">
        <f t="shared" si="26"/>
        <v>0.27118437766735193</v>
      </c>
      <c r="O116" s="111">
        <f t="shared" si="27"/>
        <v>0.29830281543408727</v>
      </c>
      <c r="Q116" s="118">
        <f t="shared" si="19"/>
        <v>0.50958711538937096</v>
      </c>
      <c r="R116" s="110">
        <f t="shared" si="20"/>
        <v>0.1960594534076161</v>
      </c>
      <c r="S116" s="110">
        <f t="shared" si="21"/>
        <v>0.11699999999999977</v>
      </c>
      <c r="T116" s="119">
        <f t="shared" si="22"/>
        <v>0.10000000000000053</v>
      </c>
    </row>
    <row r="117" spans="1:20">
      <c r="A117" s="77"/>
      <c r="B117" s="88">
        <v>12000</v>
      </c>
      <c r="C117" s="55"/>
      <c r="D117" s="25">
        <v>1604.7830934989538</v>
      </c>
      <c r="E117" s="25">
        <v>1211.3777598351373</v>
      </c>
      <c r="F117" s="25">
        <v>965.99064848366982</v>
      </c>
      <c r="G117" s="25">
        <v>809.2586657671942</v>
      </c>
      <c r="H117" s="74">
        <v>712.1476258751311</v>
      </c>
      <c r="I117" s="83"/>
      <c r="K117" s="109">
        <f t="shared" si="23"/>
        <v>0.13373192445824614</v>
      </c>
      <c r="L117" s="110">
        <f t="shared" si="24"/>
        <v>0.20189629330585623</v>
      </c>
      <c r="M117" s="110">
        <f t="shared" si="25"/>
        <v>0.24149766212091747</v>
      </c>
      <c r="N117" s="110">
        <f t="shared" si="26"/>
        <v>0.26975288858906471</v>
      </c>
      <c r="O117" s="111">
        <f t="shared" si="27"/>
        <v>0.29672817744797125</v>
      </c>
      <c r="Q117" s="118">
        <f t="shared" si="19"/>
        <v>0.50970902515421734</v>
      </c>
      <c r="R117" s="110">
        <f t="shared" si="20"/>
        <v>0.19614708208173215</v>
      </c>
      <c r="S117" s="110">
        <f t="shared" si="21"/>
        <v>0.11699999999999977</v>
      </c>
      <c r="T117" s="119">
        <f t="shared" si="22"/>
        <v>0.10000000000000031</v>
      </c>
    </row>
    <row r="118" spans="1:20">
      <c r="A118" s="77"/>
      <c r="B118" s="88">
        <v>12100</v>
      </c>
      <c r="C118" s="55"/>
      <c r="D118" s="25">
        <v>1609.7300296041421</v>
      </c>
      <c r="E118" s="25">
        <v>1215.1913165436199</v>
      </c>
      <c r="F118" s="25">
        <v>969.08754037697258</v>
      </c>
      <c r="G118" s="25">
        <v>811.85308695080892</v>
      </c>
      <c r="H118" s="74">
        <v>714.43071651671187</v>
      </c>
      <c r="I118" s="83"/>
      <c r="K118" s="109">
        <f t="shared" si="23"/>
        <v>0.13303553963670597</v>
      </c>
      <c r="L118" s="110">
        <f t="shared" si="24"/>
        <v>0.20085806885018512</v>
      </c>
      <c r="M118" s="110">
        <f t="shared" si="25"/>
        <v>0.24026963810999322</v>
      </c>
      <c r="N118" s="110">
        <f t="shared" si="26"/>
        <v>0.26838118576886244</v>
      </c>
      <c r="O118" s="111">
        <f t="shared" si="27"/>
        <v>0.29521930434574872</v>
      </c>
      <c r="Q118" s="118">
        <f t="shared" si="19"/>
        <v>0.50980760027500316</v>
      </c>
      <c r="R118" s="110">
        <f t="shared" si="20"/>
        <v>0.19621601205976047</v>
      </c>
      <c r="S118" s="110">
        <f t="shared" si="21"/>
        <v>0.11699999999999999</v>
      </c>
      <c r="T118" s="119">
        <f t="shared" si="22"/>
        <v>0.10000000000000009</v>
      </c>
    </row>
    <row r="119" spans="1:20">
      <c r="A119" s="77"/>
      <c r="B119" s="88">
        <v>12200</v>
      </c>
      <c r="C119" s="55"/>
      <c r="D119" s="25">
        <v>1617.0985430962185</v>
      </c>
      <c r="E119" s="25">
        <v>1220.6667080084753</v>
      </c>
      <c r="F119" s="25">
        <v>973.37530654878469</v>
      </c>
      <c r="G119" s="25">
        <v>815.44516306124433</v>
      </c>
      <c r="H119" s="74">
        <v>717.59174349389502</v>
      </c>
      <c r="I119" s="83"/>
      <c r="K119" s="109">
        <f t="shared" si="23"/>
        <v>0.13254906090952612</v>
      </c>
      <c r="L119" s="110">
        <f t="shared" si="24"/>
        <v>0.20010929639483202</v>
      </c>
      <c r="M119" s="110">
        <f t="shared" si="25"/>
        <v>0.23935458357757003</v>
      </c>
      <c r="N119" s="110">
        <f t="shared" si="26"/>
        <v>0.26735906985614566</v>
      </c>
      <c r="O119" s="111">
        <f t="shared" si="27"/>
        <v>0.29409497684176028</v>
      </c>
      <c r="Q119" s="118">
        <f t="shared" si="19"/>
        <v>0.50969984262220036</v>
      </c>
      <c r="R119" s="110">
        <f t="shared" si="20"/>
        <v>0.19611926027316517</v>
      </c>
      <c r="S119" s="110">
        <f t="shared" si="21"/>
        <v>0.11699999999999977</v>
      </c>
      <c r="T119" s="119">
        <f t="shared" si="22"/>
        <v>0.10000000000000009</v>
      </c>
    </row>
    <row r="120" spans="1:20">
      <c r="A120" s="77"/>
      <c r="B120" s="88">
        <v>12300</v>
      </c>
      <c r="C120" s="55"/>
      <c r="D120" s="25">
        <v>1624.467056588295</v>
      </c>
      <c r="E120" s="25">
        <v>1226.1420994733307</v>
      </c>
      <c r="F120" s="25">
        <v>977.66307272059669</v>
      </c>
      <c r="G120" s="25">
        <v>819.03723917167986</v>
      </c>
      <c r="H120" s="74">
        <v>720.75277047107829</v>
      </c>
      <c r="I120" s="83"/>
      <c r="K120" s="109">
        <f t="shared" si="23"/>
        <v>0.13207049240555244</v>
      </c>
      <c r="L120" s="110">
        <f t="shared" si="24"/>
        <v>0.19937269910135461</v>
      </c>
      <c r="M120" s="110">
        <f t="shared" si="25"/>
        <v>0.23845440798063336</v>
      </c>
      <c r="N120" s="110">
        <f t="shared" si="26"/>
        <v>0.26635357371436741</v>
      </c>
      <c r="O120" s="111">
        <f t="shared" si="27"/>
        <v>0.29298893108580421</v>
      </c>
      <c r="Q120" s="118">
        <f t="shared" si="19"/>
        <v>0.50959306253765946</v>
      </c>
      <c r="R120" s="110">
        <f t="shared" si="20"/>
        <v>0.19602337258528513</v>
      </c>
      <c r="S120" s="110">
        <f t="shared" si="21"/>
        <v>0.11699999999999999</v>
      </c>
      <c r="T120" s="119">
        <f t="shared" si="22"/>
        <v>0.10000000000000009</v>
      </c>
    </row>
    <row r="121" spans="1:20">
      <c r="A121" s="77"/>
      <c r="B121" s="88">
        <v>12400</v>
      </c>
      <c r="C121" s="55"/>
      <c r="D121" s="25">
        <v>1631.8355700803716</v>
      </c>
      <c r="E121" s="25">
        <v>1231.6174909381862</v>
      </c>
      <c r="F121" s="25">
        <v>981.95083889240868</v>
      </c>
      <c r="G121" s="25">
        <v>822.62931528211527</v>
      </c>
      <c r="H121" s="74">
        <v>723.91379744826145</v>
      </c>
      <c r="I121" s="83"/>
      <c r="K121" s="109">
        <f t="shared" si="23"/>
        <v>0.13159964274841707</v>
      </c>
      <c r="L121" s="110">
        <f t="shared" si="24"/>
        <v>0.19864798240938486</v>
      </c>
      <c r="M121" s="110">
        <f t="shared" si="25"/>
        <v>0.23756875134493757</v>
      </c>
      <c r="N121" s="110">
        <f t="shared" si="26"/>
        <v>0.26536429525229527</v>
      </c>
      <c r="O121" s="111">
        <f t="shared" si="27"/>
        <v>0.29190072477752477</v>
      </c>
      <c r="Q121" s="118">
        <f t="shared" si="19"/>
        <v>0.50948724677882384</v>
      </c>
      <c r="R121" s="110">
        <f t="shared" si="20"/>
        <v>0.19592833747157123</v>
      </c>
      <c r="S121" s="110">
        <f t="shared" si="21"/>
        <v>0.11699999999999977</v>
      </c>
      <c r="T121" s="119">
        <f t="shared" si="22"/>
        <v>0.10000000000000009</v>
      </c>
    </row>
    <row r="122" spans="1:20">
      <c r="A122" s="77"/>
      <c r="B122" s="88">
        <v>12500</v>
      </c>
      <c r="C122" s="55"/>
      <c r="D122" s="25">
        <v>1639.2040835724479</v>
      </c>
      <c r="E122" s="25">
        <v>1237.0928824030418</v>
      </c>
      <c r="F122" s="25">
        <v>986.23860506422056</v>
      </c>
      <c r="G122" s="25">
        <v>826.2213913925508</v>
      </c>
      <c r="H122" s="74">
        <v>727.0748244254446</v>
      </c>
      <c r="I122" s="83"/>
      <c r="K122" s="109">
        <f t="shared" si="23"/>
        <v>0.13113632668579583</v>
      </c>
      <c r="L122" s="110">
        <f t="shared" si="24"/>
        <v>0.19793486118448669</v>
      </c>
      <c r="M122" s="110">
        <f t="shared" si="25"/>
        <v>0.23669726521541293</v>
      </c>
      <c r="N122" s="110">
        <f t="shared" si="26"/>
        <v>0.26439084524561624</v>
      </c>
      <c r="O122" s="111">
        <f t="shared" si="27"/>
        <v>0.29082992977017785</v>
      </c>
      <c r="Q122" s="118">
        <f t="shared" si="19"/>
        <v>0.509382382341248</v>
      </c>
      <c r="R122" s="110">
        <f t="shared" si="20"/>
        <v>0.19583414361150586</v>
      </c>
      <c r="S122" s="110">
        <f t="shared" si="21"/>
        <v>0.11700000000000021</v>
      </c>
      <c r="T122" s="119">
        <f t="shared" si="22"/>
        <v>9.9999999999999867E-2</v>
      </c>
    </row>
    <row r="123" spans="1:20">
      <c r="A123" s="77"/>
      <c r="B123" s="88">
        <v>12600</v>
      </c>
      <c r="C123" s="55"/>
      <c r="D123" s="25">
        <v>1646.5725970645244</v>
      </c>
      <c r="E123" s="25">
        <v>1242.5682738678972</v>
      </c>
      <c r="F123" s="25">
        <v>990.52637123603256</v>
      </c>
      <c r="G123" s="25">
        <v>829.81346750298621</v>
      </c>
      <c r="H123" s="74">
        <v>730.23585140262787</v>
      </c>
      <c r="I123" s="83"/>
      <c r="K123" s="109">
        <f t="shared" si="23"/>
        <v>0.13068036484639084</v>
      </c>
      <c r="L123" s="110">
        <f t="shared" si="24"/>
        <v>0.19723305934411067</v>
      </c>
      <c r="M123" s="110">
        <f t="shared" si="25"/>
        <v>0.23583961219905539</v>
      </c>
      <c r="N123" s="110">
        <f t="shared" si="26"/>
        <v>0.26343284682634482</v>
      </c>
      <c r="O123" s="111">
        <f t="shared" si="27"/>
        <v>0.2897761315089793</v>
      </c>
      <c r="Q123" s="118">
        <f t="shared" si="19"/>
        <v>0.50927845645326819</v>
      </c>
      <c r="R123" s="110">
        <f t="shared" si="20"/>
        <v>0.19574077988410754</v>
      </c>
      <c r="S123" s="110">
        <f t="shared" si="21"/>
        <v>0.11699999999999977</v>
      </c>
      <c r="T123" s="119">
        <f t="shared" si="22"/>
        <v>9.9999999999999867E-2</v>
      </c>
    </row>
    <row r="124" spans="1:20">
      <c r="A124" s="77"/>
      <c r="B124" s="88">
        <v>12700</v>
      </c>
      <c r="C124" s="55"/>
      <c r="D124" s="25">
        <v>1653.941110556601</v>
      </c>
      <c r="E124" s="25">
        <v>1248.0436653327527</v>
      </c>
      <c r="F124" s="25">
        <v>994.81413740784456</v>
      </c>
      <c r="G124" s="25">
        <v>833.40554361342174</v>
      </c>
      <c r="H124" s="74">
        <v>733.39687837981114</v>
      </c>
      <c r="I124" s="83"/>
      <c r="K124" s="109">
        <f t="shared" si="23"/>
        <v>0.13023158350839378</v>
      </c>
      <c r="L124" s="110">
        <f t="shared" si="24"/>
        <v>0.1965423095012209</v>
      </c>
      <c r="M124" s="110">
        <f t="shared" si="25"/>
        <v>0.23499546552941211</v>
      </c>
      <c r="N124" s="110">
        <f t="shared" si="26"/>
        <v>0.26248993499635331</v>
      </c>
      <c r="O124" s="111">
        <f t="shared" si="27"/>
        <v>0.28873892849598864</v>
      </c>
      <c r="Q124" s="118">
        <f t="shared" si="19"/>
        <v>0.50917545657081886</v>
      </c>
      <c r="R124" s="110">
        <f t="shared" si="20"/>
        <v>0.19564823536355336</v>
      </c>
      <c r="S124" s="110">
        <f t="shared" si="21"/>
        <v>0.11699999999999999</v>
      </c>
      <c r="T124" s="119">
        <f t="shared" si="22"/>
        <v>9.9999999999999867E-2</v>
      </c>
    </row>
    <row r="125" spans="1:20">
      <c r="A125" s="77"/>
      <c r="B125" s="88">
        <v>12800</v>
      </c>
      <c r="C125" s="55"/>
      <c r="D125" s="25">
        <v>1661.3096240486775</v>
      </c>
      <c r="E125" s="25">
        <v>1253.5190567976081</v>
      </c>
      <c r="F125" s="25">
        <v>999.10190357965644</v>
      </c>
      <c r="G125" s="25">
        <v>836.99761972385716</v>
      </c>
      <c r="H125" s="74">
        <v>736.5579053569943</v>
      </c>
      <c r="I125" s="83"/>
      <c r="K125" s="109">
        <f t="shared" si="23"/>
        <v>0.12978981437880294</v>
      </c>
      <c r="L125" s="110">
        <f t="shared" si="24"/>
        <v>0.19586235262462626</v>
      </c>
      <c r="M125" s="110">
        <f t="shared" si="25"/>
        <v>0.234164508651482</v>
      </c>
      <c r="N125" s="110">
        <f t="shared" si="26"/>
        <v>0.26156175616370536</v>
      </c>
      <c r="O125" s="111">
        <f t="shared" si="27"/>
        <v>0.28771793178007593</v>
      </c>
      <c r="Q125" s="118">
        <f t="shared" si="19"/>
        <v>0.5090733703723842</v>
      </c>
      <c r="R125" s="110">
        <f t="shared" si="20"/>
        <v>0.19555649931491681</v>
      </c>
      <c r="S125" s="110">
        <f t="shared" si="21"/>
        <v>0.11699999999999999</v>
      </c>
      <c r="T125" s="119">
        <f t="shared" si="22"/>
        <v>0.10000000000000009</v>
      </c>
    </row>
    <row r="126" spans="1:20">
      <c r="A126" s="77"/>
      <c r="B126" s="88">
        <v>12900</v>
      </c>
      <c r="C126" s="55"/>
      <c r="D126" s="25">
        <v>1668.6781375407538</v>
      </c>
      <c r="E126" s="25">
        <v>1258.9944482624635</v>
      </c>
      <c r="F126" s="25">
        <v>1003.3896697514684</v>
      </c>
      <c r="G126" s="25">
        <v>840.58969583429268</v>
      </c>
      <c r="H126" s="74">
        <v>739.71893233417757</v>
      </c>
      <c r="I126" s="83"/>
      <c r="K126" s="109">
        <f t="shared" si="23"/>
        <v>0.12935489438300418</v>
      </c>
      <c r="L126" s="110">
        <f t="shared" si="24"/>
        <v>0.19519293771511062</v>
      </c>
      <c r="M126" s="110">
        <f t="shared" si="25"/>
        <v>0.2333464348259229</v>
      </c>
      <c r="N126" s="110">
        <f t="shared" si="26"/>
        <v>0.26064796770055587</v>
      </c>
      <c r="O126" s="111">
        <f t="shared" si="27"/>
        <v>0.28671276447061145</v>
      </c>
      <c r="Q126" s="118">
        <f t="shared" si="19"/>
        <v>0.50897218575408498</v>
      </c>
      <c r="R126" s="110">
        <f t="shared" si="20"/>
        <v>0.19546556119001779</v>
      </c>
      <c r="S126" s="110">
        <f t="shared" si="21"/>
        <v>0.11699999999999999</v>
      </c>
      <c r="T126" s="119">
        <f t="shared" si="22"/>
        <v>0.10000000000000009</v>
      </c>
    </row>
    <row r="127" spans="1:20">
      <c r="A127" s="77"/>
      <c r="B127" s="88">
        <v>13000</v>
      </c>
      <c r="C127" s="55"/>
      <c r="D127" s="25">
        <v>1676.0466510328304</v>
      </c>
      <c r="E127" s="25">
        <v>1264.4698397273189</v>
      </c>
      <c r="F127" s="25">
        <v>1007.6774359232804</v>
      </c>
      <c r="G127" s="25">
        <v>844.1817719447281</v>
      </c>
      <c r="H127" s="74">
        <v>742.87995931136084</v>
      </c>
      <c r="I127" s="83"/>
      <c r="K127" s="109">
        <f t="shared" si="23"/>
        <v>0.12892666546406387</v>
      </c>
      <c r="L127" s="110">
        <f t="shared" si="24"/>
        <v>0.19453382149651061</v>
      </c>
      <c r="M127" s="110">
        <f t="shared" si="25"/>
        <v>0.23254094675152626</v>
      </c>
      <c r="N127" s="110">
        <f t="shared" si="26"/>
        <v>0.25974823752145482</v>
      </c>
      <c r="O127" s="111">
        <f t="shared" si="27"/>
        <v>0.28572306127360031</v>
      </c>
      <c r="Q127" s="118">
        <f t="shared" si="19"/>
        <v>0.50887189082489392</v>
      </c>
      <c r="R127" s="110">
        <f t="shared" si="20"/>
        <v>0.19537541062337782</v>
      </c>
      <c r="S127" s="110">
        <f t="shared" si="21"/>
        <v>0.11699999999999999</v>
      </c>
      <c r="T127" s="119">
        <f t="shared" si="22"/>
        <v>0.10000000000000009</v>
      </c>
    </row>
    <row r="128" spans="1:20">
      <c r="A128" s="77"/>
      <c r="B128" s="88">
        <v>13100</v>
      </c>
      <c r="C128" s="55"/>
      <c r="D128" s="25">
        <v>1683.4151645249069</v>
      </c>
      <c r="E128" s="25">
        <v>1269.9452311921743</v>
      </c>
      <c r="F128" s="25">
        <v>1011.9652020950923</v>
      </c>
      <c r="G128" s="25">
        <v>847.77384805516363</v>
      </c>
      <c r="H128" s="74">
        <v>746.04098628854399</v>
      </c>
      <c r="I128" s="83"/>
      <c r="K128" s="109">
        <f t="shared" si="23"/>
        <v>0.12850497439121428</v>
      </c>
      <c r="L128" s="110">
        <f t="shared" si="24"/>
        <v>0.19388476812094266</v>
      </c>
      <c r="M128" s="110">
        <f t="shared" si="25"/>
        <v>0.23174775620498295</v>
      </c>
      <c r="N128" s="110">
        <f t="shared" si="26"/>
        <v>0.258862243680966</v>
      </c>
      <c r="O128" s="111">
        <f t="shared" si="27"/>
        <v>0.28474846804906256</v>
      </c>
      <c r="Q128" s="118">
        <f t="shared" si="19"/>
        <v>0.50877247390197766</v>
      </c>
      <c r="R128" s="110">
        <f t="shared" si="20"/>
        <v>0.19528603742828254</v>
      </c>
      <c r="S128" s="110">
        <f t="shared" si="21"/>
        <v>0.11700000000000021</v>
      </c>
      <c r="T128" s="119">
        <f t="shared" si="22"/>
        <v>0.10000000000000009</v>
      </c>
    </row>
    <row r="129" spans="1:20">
      <c r="A129" s="77"/>
      <c r="B129" s="88">
        <v>13200</v>
      </c>
      <c r="C129" s="55"/>
      <c r="D129" s="25">
        <v>1690.7836780169832</v>
      </c>
      <c r="E129" s="25">
        <v>1275.4206226570298</v>
      </c>
      <c r="F129" s="25">
        <v>1016.2529682669043</v>
      </c>
      <c r="G129" s="25">
        <v>851.36592416559904</v>
      </c>
      <c r="H129" s="74">
        <v>749.20201326572715</v>
      </c>
      <c r="I129" s="83"/>
      <c r="K129" s="109">
        <f t="shared" si="23"/>
        <v>0.12808967257704418</v>
      </c>
      <c r="L129" s="110">
        <f t="shared" si="24"/>
        <v>0.19324554888742876</v>
      </c>
      <c r="M129" s="110">
        <f t="shared" si="25"/>
        <v>0.23096658369702372</v>
      </c>
      <c r="N129" s="110">
        <f t="shared" si="26"/>
        <v>0.25798967398957545</v>
      </c>
      <c r="O129" s="111">
        <f t="shared" si="27"/>
        <v>0.28378864138853299</v>
      </c>
      <c r="Q129" s="118">
        <f t="shared" si="19"/>
        <v>0.50867392350616081</v>
      </c>
      <c r="R129" s="110">
        <f t="shared" si="20"/>
        <v>0.195197431592945</v>
      </c>
      <c r="S129" s="110">
        <f t="shared" si="21"/>
        <v>0.11699999999999999</v>
      </c>
      <c r="T129" s="119">
        <f t="shared" si="22"/>
        <v>0.10000000000000009</v>
      </c>
    </row>
    <row r="130" spans="1:20">
      <c r="A130" s="77"/>
      <c r="B130" s="88">
        <v>13300</v>
      </c>
      <c r="C130" s="55"/>
      <c r="D130" s="25">
        <v>1698.1521915090598</v>
      </c>
      <c r="E130" s="25">
        <v>1280.8960141218852</v>
      </c>
      <c r="F130" s="25">
        <v>1020.5407344387163</v>
      </c>
      <c r="G130" s="25">
        <v>854.95800027603457</v>
      </c>
      <c r="H130" s="74">
        <v>752.36304024291042</v>
      </c>
      <c r="I130" s="83"/>
      <c r="K130" s="109">
        <f t="shared" si="23"/>
        <v>0.12768061590293683</v>
      </c>
      <c r="L130" s="110">
        <f t="shared" si="24"/>
        <v>0.19261594197321583</v>
      </c>
      <c r="M130" s="110">
        <f t="shared" si="25"/>
        <v>0.23019715814407135</v>
      </c>
      <c r="N130" s="110">
        <f t="shared" si="26"/>
        <v>0.25713022564692767</v>
      </c>
      <c r="O130" s="111">
        <f t="shared" si="27"/>
        <v>0.28284324821162043</v>
      </c>
      <c r="Q130" s="118">
        <f t="shared" si="19"/>
        <v>0.50857622835750593</v>
      </c>
      <c r="R130" s="110">
        <f t="shared" si="20"/>
        <v>0.1951095832767642</v>
      </c>
      <c r="S130" s="110">
        <f t="shared" si="21"/>
        <v>0.11699999999999999</v>
      </c>
      <c r="T130" s="119">
        <f t="shared" si="22"/>
        <v>9.9999999999999867E-2</v>
      </c>
    </row>
    <row r="131" spans="1:20">
      <c r="A131" s="77"/>
      <c r="B131" s="88">
        <v>13400</v>
      </c>
      <c r="C131" s="55"/>
      <c r="D131" s="25">
        <v>1705.5207050011363</v>
      </c>
      <c r="E131" s="25">
        <v>1286.3714055867406</v>
      </c>
      <c r="F131" s="25">
        <v>1024.8285006105282</v>
      </c>
      <c r="G131" s="25">
        <v>858.55007638646998</v>
      </c>
      <c r="H131" s="74">
        <v>755.52406722009357</v>
      </c>
      <c r="I131" s="83"/>
      <c r="K131" s="109">
        <f t="shared" si="23"/>
        <v>0.12727766455232362</v>
      </c>
      <c r="L131" s="110">
        <f t="shared" si="24"/>
        <v>0.19199573217712546</v>
      </c>
      <c r="M131" s="110">
        <f t="shared" si="25"/>
        <v>0.22943921655459587</v>
      </c>
      <c r="N131" s="110">
        <f t="shared" si="26"/>
        <v>0.25628360489148355</v>
      </c>
      <c r="O131" s="111">
        <f t="shared" si="27"/>
        <v>0.2819119653806319</v>
      </c>
      <c r="Q131" s="118">
        <f t="shared" si="19"/>
        <v>0.50847937737101057</v>
      </c>
      <c r="R131" s="110">
        <f t="shared" si="20"/>
        <v>0.19502248280668533</v>
      </c>
      <c r="S131" s="110">
        <f t="shared" si="21"/>
        <v>0.11699999999999999</v>
      </c>
      <c r="T131" s="119">
        <f t="shared" si="22"/>
        <v>9.9999999999999867E-2</v>
      </c>
    </row>
    <row r="132" spans="1:20">
      <c r="A132" s="77"/>
      <c r="B132" s="88">
        <v>13500</v>
      </c>
      <c r="C132" s="55"/>
      <c r="D132" s="25">
        <v>1712.8892184932129</v>
      </c>
      <c r="E132" s="25">
        <v>1291.846797051596</v>
      </c>
      <c r="F132" s="25">
        <v>1029.1162667823401</v>
      </c>
      <c r="G132" s="25">
        <v>862.14215249690551</v>
      </c>
      <c r="H132" s="74">
        <v>758.68509419727684</v>
      </c>
      <c r="I132" s="83"/>
      <c r="K132" s="109">
        <f t="shared" si="23"/>
        <v>0.1268806828513491</v>
      </c>
      <c r="L132" s="110">
        <f t="shared" si="24"/>
        <v>0.19138471067431051</v>
      </c>
      <c r="M132" s="110">
        <f t="shared" si="25"/>
        <v>0.22869250372940891</v>
      </c>
      <c r="N132" s="110">
        <f t="shared" si="26"/>
        <v>0.25544952666574977</v>
      </c>
      <c r="O132" s="111">
        <f t="shared" si="27"/>
        <v>0.2809944793323248</v>
      </c>
      <c r="Q132" s="118">
        <f t="shared" si="19"/>
        <v>0.50838335965241499</v>
      </c>
      <c r="R132" s="110">
        <f t="shared" si="20"/>
        <v>0.19493612067364685</v>
      </c>
      <c r="S132" s="110">
        <f t="shared" si="21"/>
        <v>0.11700000000000021</v>
      </c>
      <c r="T132" s="119">
        <f t="shared" si="22"/>
        <v>0.10000000000000009</v>
      </c>
    </row>
    <row r="133" spans="1:20">
      <c r="A133" s="77"/>
      <c r="B133" s="88">
        <v>13600</v>
      </c>
      <c r="C133" s="55"/>
      <c r="D133" s="25">
        <v>1720.2577319852892</v>
      </c>
      <c r="E133" s="25">
        <v>1297.3221885164514</v>
      </c>
      <c r="F133" s="25">
        <v>1033.4040329541522</v>
      </c>
      <c r="G133" s="25">
        <v>865.73422860734092</v>
      </c>
      <c r="H133" s="74">
        <v>761.84612117446011</v>
      </c>
      <c r="I133" s="83"/>
      <c r="K133" s="109">
        <f t="shared" si="23"/>
        <v>0.12648953911656538</v>
      </c>
      <c r="L133" s="110">
        <f t="shared" si="24"/>
        <v>0.19078267478183109</v>
      </c>
      <c r="M133" s="110">
        <f t="shared" si="25"/>
        <v>0.22795677197518063</v>
      </c>
      <c r="N133" s="110">
        <f t="shared" si="26"/>
        <v>0.25462771429627673</v>
      </c>
      <c r="O133" s="111">
        <f t="shared" si="27"/>
        <v>0.28009048572590445</v>
      </c>
      <c r="Q133" s="118">
        <f t="shared" si="19"/>
        <v>0.50828816449411596</v>
      </c>
      <c r="R133" s="110">
        <f t="shared" si="20"/>
        <v>0.19485048752912104</v>
      </c>
      <c r="S133" s="110">
        <f t="shared" si="21"/>
        <v>0.11699999999999999</v>
      </c>
      <c r="T133" s="119">
        <f t="shared" si="22"/>
        <v>0.10000000000000009</v>
      </c>
    </row>
    <row r="134" spans="1:20">
      <c r="A134" s="77"/>
      <c r="B134" s="88">
        <v>13700</v>
      </c>
      <c r="C134" s="55"/>
      <c r="D134" s="25">
        <v>1727.6262454773657</v>
      </c>
      <c r="E134" s="25">
        <v>1302.7975799813069</v>
      </c>
      <c r="F134" s="25">
        <v>1037.6917991259641</v>
      </c>
      <c r="G134" s="25">
        <v>869.32630471777634</v>
      </c>
      <c r="H134" s="74">
        <v>765.00714815164326</v>
      </c>
      <c r="I134" s="83"/>
      <c r="K134" s="109">
        <f t="shared" si="23"/>
        <v>0.12610410550929677</v>
      </c>
      <c r="L134" s="110">
        <f t="shared" si="24"/>
        <v>0.19018942773449735</v>
      </c>
      <c r="M134" s="110">
        <f t="shared" si="25"/>
        <v>0.22723178083050305</v>
      </c>
      <c r="N134" s="110">
        <f t="shared" si="26"/>
        <v>0.25381789918767195</v>
      </c>
      <c r="O134" s="111">
        <f t="shared" si="27"/>
        <v>0.27919968910643916</v>
      </c>
      <c r="Q134" s="118">
        <f t="shared" si="19"/>
        <v>0.50819378137118631</v>
      </c>
      <c r="R134" s="110">
        <f t="shared" si="20"/>
        <v>0.1947655741817389</v>
      </c>
      <c r="S134" s="110">
        <f t="shared" si="21"/>
        <v>0.11699999999999999</v>
      </c>
      <c r="T134" s="119">
        <f t="shared" si="22"/>
        <v>0.10000000000000009</v>
      </c>
    </row>
    <row r="135" spans="1:20">
      <c r="A135" s="77"/>
      <c r="B135" s="88">
        <v>13800</v>
      </c>
      <c r="C135" s="55"/>
      <c r="D135" s="25">
        <v>1734.9947589694423</v>
      </c>
      <c r="E135" s="25">
        <v>1308.2729714461623</v>
      </c>
      <c r="F135" s="25">
        <v>1041.9795652977759</v>
      </c>
      <c r="G135" s="25">
        <v>872.91838082821187</v>
      </c>
      <c r="H135" s="74">
        <v>768.16817512882653</v>
      </c>
      <c r="I135" s="83"/>
      <c r="K135" s="109">
        <f t="shared" ref="K135:K147" si="28">D135/B135</f>
        <v>0.1257242578963364</v>
      </c>
      <c r="L135" s="110">
        <f t="shared" ref="L135:L147" si="29">2*E135/B135</f>
        <v>0.18960477847045831</v>
      </c>
      <c r="M135" s="110">
        <f t="shared" ref="M135:M147" si="30">3*F135/B135</f>
        <v>0.22651729680386434</v>
      </c>
      <c r="N135" s="110">
        <f t="shared" ref="N135:N147" si="31">4*G135/B135</f>
        <v>0.25301982052991651</v>
      </c>
      <c r="O135" s="111">
        <f t="shared" ref="O135:O147" si="32">5*H135/B135</f>
        <v>0.27832180258290817</v>
      </c>
      <c r="Q135" s="118">
        <f t="shared" si="19"/>
        <v>0.50810019993749655</v>
      </c>
      <c r="R135" s="110">
        <f t="shared" si="20"/>
        <v>0.19468137159400367</v>
      </c>
      <c r="S135" s="110">
        <f t="shared" si="21"/>
        <v>0.11699999999999999</v>
      </c>
      <c r="T135" s="119">
        <f t="shared" si="22"/>
        <v>0.10000000000000009</v>
      </c>
    </row>
    <row r="136" spans="1:20">
      <c r="A136" s="77"/>
      <c r="B136" s="88">
        <v>13900</v>
      </c>
      <c r="C136" s="55"/>
      <c r="D136" s="25">
        <v>1742.3632724615186</v>
      </c>
      <c r="E136" s="25">
        <v>1313.7483629110177</v>
      </c>
      <c r="F136" s="25">
        <v>1046.267331469588</v>
      </c>
      <c r="G136" s="25">
        <v>876.51045693864739</v>
      </c>
      <c r="H136" s="74">
        <v>771.32920210600969</v>
      </c>
      <c r="I136" s="83"/>
      <c r="K136" s="109">
        <f t="shared" si="28"/>
        <v>0.12534987571665601</v>
      </c>
      <c r="L136" s="110">
        <f t="shared" si="29"/>
        <v>0.18902854142604572</v>
      </c>
      <c r="M136" s="110">
        <f t="shared" si="30"/>
        <v>0.22581309312293268</v>
      </c>
      <c r="N136" s="110">
        <f t="shared" si="31"/>
        <v>0.2522332250183158</v>
      </c>
      <c r="O136" s="111">
        <f t="shared" si="32"/>
        <v>0.27745654752014737</v>
      </c>
      <c r="Q136" s="118">
        <f t="shared" ref="Q136:Q146" si="33">2*E136/D136-1</f>
        <v>0.50800741002193361</v>
      </c>
      <c r="R136" s="110">
        <f t="shared" ref="R136:R146" si="34">3*F136/(2*E136)-1</f>
        <v>0.19459787087908254</v>
      </c>
      <c r="S136" s="110">
        <f t="shared" ref="S136:S146" si="35">4*G136/(3*F136)-1</f>
        <v>0.11699999999999999</v>
      </c>
      <c r="T136" s="119">
        <f t="shared" ref="T136:T146" si="36">5*H136/(4*G136)-1</f>
        <v>9.9999999999999867E-2</v>
      </c>
    </row>
    <row r="137" spans="1:20">
      <c r="A137" s="77"/>
      <c r="B137" s="88">
        <v>14000</v>
      </c>
      <c r="C137" s="55"/>
      <c r="D137" s="25">
        <v>1749.7317859535951</v>
      </c>
      <c r="E137" s="25">
        <v>1319.2237543758731</v>
      </c>
      <c r="F137" s="25">
        <v>1050.5550976413999</v>
      </c>
      <c r="G137" s="25">
        <v>880.10253304908281</v>
      </c>
      <c r="H137" s="74">
        <v>774.49022908319284</v>
      </c>
      <c r="I137" s="83"/>
      <c r="K137" s="109">
        <f t="shared" si="28"/>
        <v>0.12498084185382823</v>
      </c>
      <c r="L137" s="110">
        <f t="shared" si="29"/>
        <v>0.18846053633941046</v>
      </c>
      <c r="M137" s="110">
        <f t="shared" si="30"/>
        <v>0.22511894949458572</v>
      </c>
      <c r="N137" s="110">
        <f t="shared" si="31"/>
        <v>0.25145786658545222</v>
      </c>
      <c r="O137" s="111">
        <f t="shared" si="32"/>
        <v>0.27660365324399744</v>
      </c>
      <c r="Q137" s="118">
        <f t="shared" si="33"/>
        <v>0.5079154016247156</v>
      </c>
      <c r="R137" s="110">
        <f t="shared" si="34"/>
        <v>0.19451506329768065</v>
      </c>
      <c r="S137" s="110">
        <f t="shared" si="35"/>
        <v>0.11699999999999999</v>
      </c>
      <c r="T137" s="119">
        <f t="shared" si="36"/>
        <v>9.9999999999999867E-2</v>
      </c>
    </row>
    <row r="138" spans="1:20">
      <c r="A138" s="77"/>
      <c r="B138" s="88">
        <v>14100</v>
      </c>
      <c r="C138" s="55"/>
      <c r="D138" s="25">
        <v>1757.1002994456717</v>
      </c>
      <c r="E138" s="25">
        <v>1324.6991458407285</v>
      </c>
      <c r="F138" s="25">
        <v>1054.8428638132118</v>
      </c>
      <c r="G138" s="25">
        <v>883.69460915951822</v>
      </c>
      <c r="H138" s="74">
        <v>777.65125606037611</v>
      </c>
      <c r="I138" s="83"/>
      <c r="K138" s="109">
        <f t="shared" si="28"/>
        <v>0.12461704251387742</v>
      </c>
      <c r="L138" s="110">
        <f t="shared" si="29"/>
        <v>0.1879005880625147</v>
      </c>
      <c r="M138" s="110">
        <f t="shared" si="30"/>
        <v>0.22443465187515144</v>
      </c>
      <c r="N138" s="110">
        <f t="shared" si="31"/>
        <v>0.25069350614454416</v>
      </c>
      <c r="O138" s="111">
        <f t="shared" si="32"/>
        <v>0.27576285675899859</v>
      </c>
      <c r="Q138" s="118">
        <f t="shared" si="33"/>
        <v>0.50782416491379956</v>
      </c>
      <c r="R138" s="110">
        <f t="shared" si="34"/>
        <v>0.1944329402549918</v>
      </c>
      <c r="S138" s="110">
        <f t="shared" si="35"/>
        <v>0.11699999999999999</v>
      </c>
      <c r="T138" s="119">
        <f t="shared" si="36"/>
        <v>0.10000000000000009</v>
      </c>
    </row>
    <row r="139" spans="1:20">
      <c r="A139" s="77"/>
      <c r="B139" s="88">
        <v>14200</v>
      </c>
      <c r="C139" s="55"/>
      <c r="D139" s="25">
        <v>1764.4688129377482</v>
      </c>
      <c r="E139" s="25">
        <v>1330.174537305584</v>
      </c>
      <c r="F139" s="25">
        <v>1059.1306299850239</v>
      </c>
      <c r="G139" s="25">
        <v>887.28668526995375</v>
      </c>
      <c r="H139" s="74">
        <v>780.81228303755938</v>
      </c>
      <c r="I139" s="83"/>
      <c r="K139" s="109">
        <f t="shared" si="28"/>
        <v>0.12425836710829213</v>
      </c>
      <c r="L139" s="110">
        <f t="shared" si="29"/>
        <v>0.18734852638106816</v>
      </c>
      <c r="M139" s="110">
        <f t="shared" si="30"/>
        <v>0.22375999225035717</v>
      </c>
      <c r="N139" s="110">
        <f t="shared" si="31"/>
        <v>0.24993991134364896</v>
      </c>
      <c r="O139" s="111">
        <f t="shared" si="32"/>
        <v>0.27493390247801386</v>
      </c>
      <c r="Q139" s="118">
        <f t="shared" si="33"/>
        <v>0.50773369022137937</v>
      </c>
      <c r="R139" s="110">
        <f t="shared" si="34"/>
        <v>0.19435149329772594</v>
      </c>
      <c r="S139" s="110">
        <f t="shared" si="35"/>
        <v>0.11699999999999999</v>
      </c>
      <c r="T139" s="119">
        <f t="shared" si="36"/>
        <v>0.10000000000000009</v>
      </c>
    </row>
    <row r="140" spans="1:20">
      <c r="A140" s="77"/>
      <c r="B140" s="88">
        <v>14300</v>
      </c>
      <c r="C140" s="55"/>
      <c r="D140" s="25">
        <v>1771.8373264298245</v>
      </c>
      <c r="E140" s="25">
        <v>1335.6499287704394</v>
      </c>
      <c r="F140" s="25">
        <v>1063.4183961568358</v>
      </c>
      <c r="G140" s="25">
        <v>890.87876138038928</v>
      </c>
      <c r="H140" s="74">
        <v>783.97331001474254</v>
      </c>
      <c r="I140" s="83"/>
      <c r="K140" s="109">
        <f t="shared" si="28"/>
        <v>0.12390470814194578</v>
      </c>
      <c r="L140" s="110">
        <f t="shared" si="29"/>
        <v>0.18680418584201949</v>
      </c>
      <c r="M140" s="110">
        <f t="shared" si="30"/>
        <v>0.22309476842451098</v>
      </c>
      <c r="N140" s="110">
        <f t="shared" si="31"/>
        <v>0.24919685633017882</v>
      </c>
      <c r="O140" s="111">
        <f t="shared" si="32"/>
        <v>0.27411654196319668</v>
      </c>
      <c r="Q140" s="118">
        <f t="shared" si="33"/>
        <v>0.50764396804047029</v>
      </c>
      <c r="R140" s="110">
        <f t="shared" si="34"/>
        <v>0.19427071411120567</v>
      </c>
      <c r="S140" s="110">
        <f t="shared" si="35"/>
        <v>0.11700000000000021</v>
      </c>
      <c r="T140" s="119">
        <f t="shared" si="36"/>
        <v>9.9999999999999867E-2</v>
      </c>
    </row>
    <row r="141" spans="1:20">
      <c r="A141" s="77"/>
      <c r="B141" s="88">
        <v>14400</v>
      </c>
      <c r="C141" s="55"/>
      <c r="D141" s="25">
        <v>1779.2058399219011</v>
      </c>
      <c r="E141" s="25">
        <v>1341.1253202352948</v>
      </c>
      <c r="F141" s="25">
        <v>1067.7061623286477</v>
      </c>
      <c r="G141" s="25">
        <v>894.47083749082469</v>
      </c>
      <c r="H141" s="74">
        <v>787.13433699192581</v>
      </c>
      <c r="I141" s="83"/>
      <c r="K141" s="109">
        <f t="shared" si="28"/>
        <v>0.12355596110568758</v>
      </c>
      <c r="L141" s="110">
        <f t="shared" si="29"/>
        <v>0.1862674055882354</v>
      </c>
      <c r="M141" s="110">
        <f t="shared" si="30"/>
        <v>0.22243878381846827</v>
      </c>
      <c r="N141" s="110">
        <f t="shared" si="31"/>
        <v>0.24846412152522909</v>
      </c>
      <c r="O141" s="111">
        <f t="shared" si="32"/>
        <v>0.27331053367775204</v>
      </c>
      <c r="Q141" s="118">
        <f t="shared" si="33"/>
        <v>0.50755498902157825</v>
      </c>
      <c r="R141" s="110">
        <f t="shared" si="34"/>
        <v>0.19419059451653986</v>
      </c>
      <c r="S141" s="110">
        <f t="shared" si="35"/>
        <v>0.11700000000000021</v>
      </c>
      <c r="T141" s="119">
        <f t="shared" si="36"/>
        <v>0.10000000000000009</v>
      </c>
    </row>
    <row r="142" spans="1:20">
      <c r="A142" s="77"/>
      <c r="B142" s="88">
        <v>14500</v>
      </c>
      <c r="C142" s="55"/>
      <c r="D142" s="25">
        <v>1786.5743534139776</v>
      </c>
      <c r="E142" s="25">
        <v>1346.6007117001502</v>
      </c>
      <c r="F142" s="25">
        <v>1071.9939285004598</v>
      </c>
      <c r="G142" s="25">
        <v>898.06291360126011</v>
      </c>
      <c r="H142" s="74">
        <v>790.29536396910908</v>
      </c>
      <c r="I142" s="83"/>
      <c r="K142" s="109">
        <f t="shared" si="28"/>
        <v>0.12321202437337776</v>
      </c>
      <c r="L142" s="110">
        <f t="shared" si="29"/>
        <v>0.18573802920002072</v>
      </c>
      <c r="M142" s="110">
        <f t="shared" si="30"/>
        <v>0.22179184727595719</v>
      </c>
      <c r="N142" s="110">
        <f t="shared" si="31"/>
        <v>0.24774149340724416</v>
      </c>
      <c r="O142" s="111">
        <f t="shared" si="32"/>
        <v>0.27251564274796863</v>
      </c>
      <c r="Q142" s="118">
        <f t="shared" si="33"/>
        <v>0.50746674396945335</v>
      </c>
      <c r="R142" s="110">
        <f t="shared" si="34"/>
        <v>0.19411112646786099</v>
      </c>
      <c r="S142" s="110">
        <f t="shared" si="35"/>
        <v>0.11699999999999999</v>
      </c>
      <c r="T142" s="119">
        <f t="shared" si="36"/>
        <v>0.10000000000000031</v>
      </c>
    </row>
    <row r="143" spans="1:20">
      <c r="A143" s="77"/>
      <c r="B143" s="88">
        <v>14600</v>
      </c>
      <c r="C143" s="55"/>
      <c r="D143" s="25">
        <v>1793.942866906054</v>
      </c>
      <c r="E143" s="25">
        <v>1352.0761031650056</v>
      </c>
      <c r="F143" s="25">
        <v>1076.2816946722717</v>
      </c>
      <c r="G143" s="25">
        <v>901.65498971169563</v>
      </c>
      <c r="H143" s="74">
        <v>793.45639094629223</v>
      </c>
      <c r="I143" s="83"/>
      <c r="K143" s="109">
        <f t="shared" si="28"/>
        <v>0.12287279910315438</v>
      </c>
      <c r="L143" s="110">
        <f t="shared" si="29"/>
        <v>0.18521590454315146</v>
      </c>
      <c r="M143" s="110">
        <f t="shared" si="30"/>
        <v>0.22115377287786406</v>
      </c>
      <c r="N143" s="110">
        <f t="shared" si="31"/>
        <v>0.24702876430457416</v>
      </c>
      <c r="O143" s="111">
        <f t="shared" si="32"/>
        <v>0.27173164073503159</v>
      </c>
      <c r="Q143" s="118">
        <f t="shared" si="33"/>
        <v>0.50737922383992151</v>
      </c>
      <c r="R143" s="110">
        <f t="shared" si="34"/>
        <v>0.19403230204963218</v>
      </c>
      <c r="S143" s="110">
        <f t="shared" si="35"/>
        <v>0.11699999999999999</v>
      </c>
      <c r="T143" s="119">
        <f t="shared" si="36"/>
        <v>0.10000000000000009</v>
      </c>
    </row>
    <row r="144" spans="1:20">
      <c r="A144" s="77"/>
      <c r="B144" s="88">
        <v>14700</v>
      </c>
      <c r="C144" s="55"/>
      <c r="D144" s="25">
        <v>1801.3113803981305</v>
      </c>
      <c r="E144" s="25">
        <v>1357.5514946298611</v>
      </c>
      <c r="F144" s="25">
        <v>1080.5694608440836</v>
      </c>
      <c r="G144" s="25">
        <v>905.24706582213105</v>
      </c>
      <c r="H144" s="74">
        <v>796.61741792347539</v>
      </c>
      <c r="I144" s="83"/>
      <c r="K144" s="109">
        <f t="shared" si="28"/>
        <v>0.12253818914272997</v>
      </c>
      <c r="L144" s="110">
        <f t="shared" si="29"/>
        <v>0.18470088362311035</v>
      </c>
      <c r="M144" s="110">
        <f t="shared" si="30"/>
        <v>0.22052437976409869</v>
      </c>
      <c r="N144" s="110">
        <f t="shared" si="31"/>
        <v>0.24632573219649825</v>
      </c>
      <c r="O144" s="111">
        <f t="shared" si="32"/>
        <v>0.27095830541614807</v>
      </c>
      <c r="Q144" s="118">
        <f t="shared" si="33"/>
        <v>0.50729241973679362</v>
      </c>
      <c r="R144" s="110">
        <f t="shared" si="34"/>
        <v>0.19395411347401903</v>
      </c>
      <c r="S144" s="110">
        <f t="shared" si="35"/>
        <v>0.11699999999999999</v>
      </c>
      <c r="T144" s="119">
        <f t="shared" si="36"/>
        <v>0.10000000000000009</v>
      </c>
    </row>
    <row r="145" spans="1:20">
      <c r="A145" s="77"/>
      <c r="B145" s="88">
        <v>14800</v>
      </c>
      <c r="C145" s="55"/>
      <c r="D145" s="25">
        <v>1808.679893890207</v>
      </c>
      <c r="E145" s="25">
        <v>1363.0268860947165</v>
      </c>
      <c r="F145" s="25">
        <v>1084.8572270158957</v>
      </c>
      <c r="G145" s="25">
        <v>908.83914193256658</v>
      </c>
      <c r="H145" s="74">
        <v>799.77844490065866</v>
      </c>
      <c r="I145" s="83"/>
      <c r="K145" s="109">
        <f t="shared" si="28"/>
        <v>0.12220810093852751</v>
      </c>
      <c r="L145" s="110">
        <f t="shared" si="29"/>
        <v>0.18419282244523197</v>
      </c>
      <c r="M145" s="110">
        <f t="shared" si="30"/>
        <v>0.21990349196268155</v>
      </c>
      <c r="N145" s="110">
        <f t="shared" si="31"/>
        <v>0.2456322005223153</v>
      </c>
      <c r="O145" s="111">
        <f t="shared" si="32"/>
        <v>0.27019542057454682</v>
      </c>
      <c r="Q145" s="118">
        <f t="shared" si="33"/>
        <v>0.50720632290885281</v>
      </c>
      <c r="R145" s="110">
        <f t="shared" si="34"/>
        <v>0.19387655307832552</v>
      </c>
      <c r="S145" s="110">
        <f t="shared" si="35"/>
        <v>0.11699999999999999</v>
      </c>
      <c r="T145" s="119">
        <f t="shared" si="36"/>
        <v>0.10000000000000009</v>
      </c>
    </row>
    <row r="146" spans="1:20">
      <c r="A146" s="77"/>
      <c r="B146" s="88">
        <v>14900</v>
      </c>
      <c r="C146" s="55"/>
      <c r="D146" s="25">
        <v>1816.0484073822836</v>
      </c>
      <c r="E146" s="25">
        <v>1368.5022775595719</v>
      </c>
      <c r="F146" s="25">
        <v>1089.1449931877075</v>
      </c>
      <c r="G146" s="25">
        <v>912.43121804300199</v>
      </c>
      <c r="H146" s="74">
        <v>802.93947187784181</v>
      </c>
      <c r="I146" s="83"/>
      <c r="K146" s="109">
        <f t="shared" si="28"/>
        <v>0.1218824434484754</v>
      </c>
      <c r="L146" s="110">
        <f t="shared" si="29"/>
        <v>0.18369158088047946</v>
      </c>
      <c r="M146" s="110">
        <f t="shared" si="30"/>
        <v>0.21929093822571291</v>
      </c>
      <c r="N146" s="110">
        <f t="shared" si="31"/>
        <v>0.24494797799812135</v>
      </c>
      <c r="O146" s="111">
        <f t="shared" si="32"/>
        <v>0.26944277579793346</v>
      </c>
      <c r="Q146" s="118">
        <f t="shared" si="33"/>
        <v>0.50712092474691195</v>
      </c>
      <c r="R146" s="110">
        <f t="shared" si="34"/>
        <v>0.19379961332248818</v>
      </c>
      <c r="S146" s="110">
        <f t="shared" si="35"/>
        <v>0.11699999999999999</v>
      </c>
      <c r="T146" s="119">
        <f t="shared" si="36"/>
        <v>0.10000000000000009</v>
      </c>
    </row>
    <row r="147" spans="1:20" ht="13.5" thickBot="1">
      <c r="A147" s="77"/>
      <c r="B147" s="89">
        <v>15000</v>
      </c>
      <c r="C147" s="56"/>
      <c r="D147" s="46">
        <v>1823.4169208743599</v>
      </c>
      <c r="E147" s="46">
        <v>1373.9776690244273</v>
      </c>
      <c r="F147" s="46">
        <v>1093.4327593595194</v>
      </c>
      <c r="G147" s="46">
        <v>916.02329415343752</v>
      </c>
      <c r="H147" s="93">
        <v>806.10049885502508</v>
      </c>
      <c r="I147" s="83"/>
      <c r="K147" s="112">
        <f t="shared" si="28"/>
        <v>0.12156112805829065</v>
      </c>
      <c r="L147" s="113">
        <f t="shared" si="29"/>
        <v>0.18319702253659031</v>
      </c>
      <c r="M147" s="113">
        <f t="shared" si="30"/>
        <v>0.21868655187190389</v>
      </c>
      <c r="N147" s="113">
        <f t="shared" si="31"/>
        <v>0.24427287844091666</v>
      </c>
      <c r="O147" s="114">
        <f t="shared" si="32"/>
        <v>0.26870016628500837</v>
      </c>
      <c r="Q147" s="120">
        <f t="shared" ref="Q147" si="37">2*E147/D147-1</f>
        <v>0.50703621678094479</v>
      </c>
      <c r="R147" s="121">
        <f t="shared" ref="R147" si="38">3*F147/(2*E147)-1</f>
        <v>0.19372328678663542</v>
      </c>
      <c r="S147" s="121">
        <f t="shared" ref="S147" si="39">4*G147/(3*F147)-1</f>
        <v>0.11700000000000021</v>
      </c>
      <c r="T147" s="122">
        <f t="shared" ref="T147" si="40">5*H147/(4*G147)-1</f>
        <v>0.10000000000000009</v>
      </c>
    </row>
    <row r="148" spans="1:20">
      <c r="A148" s="77"/>
      <c r="B148" s="75"/>
      <c r="C148" s="55"/>
      <c r="D148" s="72"/>
      <c r="E148" s="72"/>
      <c r="F148" s="72"/>
      <c r="G148" s="72"/>
      <c r="H148" s="81"/>
      <c r="I148" s="83"/>
    </row>
    <row r="149" spans="1:20">
      <c r="A149" s="77"/>
      <c r="B149" s="22"/>
      <c r="C149" s="55"/>
      <c r="D149" s="25"/>
      <c r="E149" s="25"/>
      <c r="F149" s="25"/>
      <c r="G149" s="25"/>
      <c r="H149" s="79"/>
      <c r="I149" s="83"/>
    </row>
    <row r="150" spans="1:20">
      <c r="A150" s="77"/>
      <c r="B150" s="22"/>
      <c r="C150" s="55"/>
      <c r="D150" s="25"/>
      <c r="E150" s="25"/>
      <c r="F150" s="25"/>
      <c r="G150" s="25"/>
      <c r="H150" s="79"/>
      <c r="I150" s="83"/>
    </row>
    <row r="151" spans="1:20">
      <c r="A151" s="77"/>
      <c r="B151" s="22"/>
      <c r="C151" s="55"/>
      <c r="D151" s="25"/>
      <c r="E151" s="25"/>
      <c r="F151" s="25"/>
      <c r="G151" s="25"/>
      <c r="H151" s="79"/>
      <c r="I151" s="83"/>
    </row>
    <row r="152" spans="1:20">
      <c r="A152" s="77"/>
      <c r="B152" s="22"/>
      <c r="C152" s="55"/>
      <c r="D152" s="25"/>
      <c r="E152" s="25"/>
      <c r="F152" s="25"/>
      <c r="G152" s="25"/>
      <c r="H152" s="79"/>
      <c r="I152" s="83"/>
    </row>
    <row r="153" spans="1:20">
      <c r="A153" s="77"/>
      <c r="B153" s="22"/>
      <c r="C153" s="55"/>
      <c r="D153" s="25"/>
      <c r="E153" s="25"/>
      <c r="F153" s="25"/>
      <c r="G153" s="25"/>
      <c r="H153" s="79"/>
      <c r="I153" s="83"/>
    </row>
    <row r="154" spans="1:20">
      <c r="A154" s="77"/>
      <c r="B154" s="22"/>
      <c r="C154" s="55"/>
      <c r="D154" s="25"/>
      <c r="E154" s="25"/>
      <c r="F154" s="25"/>
      <c r="G154" s="25"/>
      <c r="H154" s="79"/>
      <c r="I154" s="83"/>
    </row>
    <row r="155" spans="1:20">
      <c r="A155" s="77"/>
      <c r="B155" s="22"/>
      <c r="C155" s="55"/>
      <c r="D155" s="25"/>
      <c r="E155" s="25"/>
      <c r="F155" s="25"/>
      <c r="G155" s="25"/>
      <c r="H155" s="79"/>
      <c r="I155" s="83"/>
    </row>
    <row r="156" spans="1:20">
      <c r="A156" s="77"/>
      <c r="B156" s="22"/>
      <c r="C156" s="55"/>
      <c r="D156" s="25"/>
      <c r="E156" s="25"/>
      <c r="F156" s="25"/>
      <c r="G156" s="25"/>
      <c r="H156" s="79"/>
      <c r="I156" s="83"/>
    </row>
    <row r="157" spans="1:20">
      <c r="A157" s="77"/>
      <c r="B157" s="22"/>
      <c r="C157" s="55"/>
      <c r="D157" s="25"/>
      <c r="E157" s="25"/>
      <c r="F157" s="25"/>
      <c r="G157" s="25"/>
      <c r="H157" s="79"/>
      <c r="I157" s="83"/>
    </row>
    <row r="158" spans="1:20">
      <c r="A158" s="77"/>
      <c r="B158" s="22"/>
      <c r="C158" s="55"/>
      <c r="D158" s="25"/>
      <c r="E158" s="25"/>
      <c r="F158" s="25"/>
      <c r="G158" s="25"/>
      <c r="H158" s="79"/>
      <c r="I158" s="83"/>
    </row>
    <row r="159" spans="1:20">
      <c r="A159" s="77"/>
      <c r="B159" s="22"/>
      <c r="C159" s="55"/>
      <c r="D159" s="25"/>
      <c r="E159" s="25"/>
      <c r="F159" s="25"/>
      <c r="G159" s="25"/>
      <c r="H159" s="79"/>
      <c r="I159" s="83"/>
    </row>
    <row r="160" spans="1:20">
      <c r="A160" s="77"/>
      <c r="B160" s="22"/>
      <c r="C160" s="55"/>
      <c r="D160" s="25"/>
      <c r="E160" s="25"/>
      <c r="F160" s="25"/>
      <c r="G160" s="25"/>
      <c r="H160" s="79"/>
      <c r="I160" s="83"/>
    </row>
    <row r="161" spans="1:9">
      <c r="A161" s="77"/>
      <c r="B161" s="22"/>
      <c r="C161" s="55"/>
      <c r="D161" s="25"/>
      <c r="E161" s="25"/>
      <c r="F161" s="25"/>
      <c r="G161" s="25"/>
      <c r="H161" s="79"/>
      <c r="I161" s="83"/>
    </row>
    <row r="162" spans="1:9">
      <c r="A162" s="77"/>
      <c r="B162" s="22"/>
      <c r="C162" s="55"/>
      <c r="D162" s="25"/>
      <c r="E162" s="25"/>
      <c r="F162" s="25"/>
      <c r="G162" s="25"/>
      <c r="H162" s="79"/>
      <c r="I162" s="83"/>
    </row>
    <row r="163" spans="1:9">
      <c r="A163" s="77"/>
      <c r="B163" s="22"/>
      <c r="C163" s="55"/>
      <c r="D163" s="25"/>
      <c r="E163" s="25"/>
      <c r="F163" s="25"/>
      <c r="G163" s="25"/>
      <c r="H163" s="79"/>
      <c r="I163" s="83"/>
    </row>
    <row r="164" spans="1:9">
      <c r="A164" s="77"/>
      <c r="B164" s="22"/>
      <c r="C164" s="55"/>
      <c r="D164" s="25"/>
      <c r="E164" s="25"/>
      <c r="F164" s="25"/>
      <c r="G164" s="25"/>
      <c r="H164" s="79"/>
      <c r="I164" s="83"/>
    </row>
    <row r="165" spans="1:9">
      <c r="A165" s="77"/>
      <c r="B165" s="22"/>
      <c r="C165" s="55"/>
      <c r="D165" s="25"/>
      <c r="E165" s="25"/>
      <c r="F165" s="25"/>
      <c r="G165" s="25"/>
      <c r="H165" s="79"/>
      <c r="I165" s="83"/>
    </row>
    <row r="166" spans="1:9">
      <c r="A166" s="77"/>
      <c r="B166" s="22"/>
      <c r="C166" s="55"/>
      <c r="D166" s="25"/>
      <c r="E166" s="25"/>
      <c r="F166" s="25"/>
      <c r="G166" s="25"/>
      <c r="H166" s="79"/>
      <c r="I166" s="83"/>
    </row>
    <row r="167" spans="1:9">
      <c r="A167" s="77"/>
      <c r="B167" s="22"/>
      <c r="C167" s="55"/>
      <c r="D167" s="25"/>
      <c r="E167" s="25"/>
      <c r="F167" s="25"/>
      <c r="G167" s="25"/>
      <c r="H167" s="79"/>
      <c r="I167" s="83"/>
    </row>
    <row r="168" spans="1:9">
      <c r="A168" s="77"/>
      <c r="B168" s="22"/>
      <c r="C168" s="55"/>
      <c r="D168" s="25"/>
      <c r="E168" s="25"/>
      <c r="F168" s="25"/>
      <c r="G168" s="25"/>
      <c r="H168" s="79"/>
      <c r="I168" s="83"/>
    </row>
    <row r="169" spans="1:9">
      <c r="A169" s="77"/>
      <c r="B169" s="22"/>
      <c r="C169" s="55"/>
      <c r="D169" s="25"/>
      <c r="E169" s="25"/>
      <c r="F169" s="25"/>
      <c r="G169" s="25"/>
      <c r="H169" s="79"/>
      <c r="I169" s="83"/>
    </row>
    <row r="170" spans="1:9">
      <c r="A170" s="77"/>
      <c r="B170" s="22"/>
      <c r="C170" s="55"/>
      <c r="D170" s="25"/>
      <c r="E170" s="25"/>
      <c r="F170" s="25"/>
      <c r="G170" s="25"/>
      <c r="H170" s="79"/>
      <c r="I170" s="83"/>
    </row>
    <row r="171" spans="1:9">
      <c r="A171" s="77"/>
      <c r="B171" s="22"/>
      <c r="C171" s="55"/>
      <c r="D171" s="25"/>
      <c r="E171" s="25"/>
      <c r="F171" s="25"/>
      <c r="G171" s="25"/>
      <c r="H171" s="79"/>
      <c r="I171" s="83"/>
    </row>
    <row r="172" spans="1:9">
      <c r="A172" s="77"/>
      <c r="B172" s="22"/>
      <c r="C172" s="55"/>
      <c r="D172" s="25"/>
      <c r="E172" s="25"/>
      <c r="F172" s="25"/>
      <c r="G172" s="25"/>
      <c r="H172" s="79"/>
      <c r="I172" s="83"/>
    </row>
    <row r="173" spans="1:9">
      <c r="A173" s="77"/>
      <c r="B173" s="22"/>
      <c r="C173" s="55"/>
      <c r="D173" s="25"/>
      <c r="E173" s="25"/>
      <c r="F173" s="25"/>
      <c r="G173" s="25"/>
      <c r="H173" s="79"/>
      <c r="I173" s="83"/>
    </row>
    <row r="174" spans="1:9">
      <c r="A174" s="77"/>
      <c r="B174" s="22"/>
      <c r="C174" s="55"/>
      <c r="D174" s="25"/>
      <c r="E174" s="25"/>
      <c r="F174" s="25"/>
      <c r="G174" s="25"/>
      <c r="H174" s="79"/>
      <c r="I174" s="83"/>
    </row>
    <row r="175" spans="1:9">
      <c r="A175" s="77"/>
      <c r="B175" s="22"/>
      <c r="C175" s="55"/>
      <c r="D175" s="25"/>
      <c r="E175" s="25"/>
      <c r="F175" s="25"/>
      <c r="G175" s="25"/>
      <c r="H175" s="79"/>
      <c r="I175" s="83"/>
    </row>
    <row r="176" spans="1:9">
      <c r="A176" s="77"/>
      <c r="B176" s="22"/>
      <c r="C176" s="55"/>
      <c r="D176" s="25"/>
      <c r="E176" s="25"/>
      <c r="F176" s="25"/>
      <c r="G176" s="25"/>
      <c r="H176" s="79"/>
      <c r="I176" s="83"/>
    </row>
    <row r="177" spans="1:9">
      <c r="A177" s="77"/>
      <c r="B177" s="22"/>
      <c r="C177" s="55"/>
      <c r="D177" s="25"/>
      <c r="E177" s="25"/>
      <c r="F177" s="25"/>
      <c r="G177" s="25"/>
      <c r="H177" s="79"/>
      <c r="I177" s="83"/>
    </row>
    <row r="178" spans="1:9">
      <c r="A178" s="77"/>
      <c r="B178" s="22"/>
      <c r="C178" s="55"/>
      <c r="D178" s="25"/>
      <c r="E178" s="25"/>
      <c r="F178" s="25"/>
      <c r="G178" s="25"/>
      <c r="H178" s="79"/>
      <c r="I178" s="83"/>
    </row>
    <row r="179" spans="1:9">
      <c r="A179" s="77"/>
      <c r="B179" s="22"/>
      <c r="C179" s="55"/>
      <c r="D179" s="25"/>
      <c r="E179" s="25"/>
      <c r="F179" s="25"/>
      <c r="G179" s="25"/>
      <c r="H179" s="79"/>
      <c r="I179" s="83"/>
    </row>
    <row r="180" spans="1:9">
      <c r="A180" s="77"/>
      <c r="B180" s="22"/>
      <c r="C180" s="55"/>
      <c r="D180" s="25"/>
      <c r="E180" s="25"/>
      <c r="F180" s="25"/>
      <c r="G180" s="25"/>
      <c r="H180" s="79"/>
      <c r="I180" s="83"/>
    </row>
    <row r="181" spans="1:9">
      <c r="A181" s="77"/>
      <c r="B181" s="22"/>
      <c r="C181" s="55"/>
      <c r="D181" s="25"/>
      <c r="E181" s="25"/>
      <c r="F181" s="25"/>
      <c r="G181" s="25"/>
      <c r="H181" s="79"/>
      <c r="I181" s="83"/>
    </row>
    <row r="182" spans="1:9">
      <c r="A182" s="77"/>
      <c r="B182" s="22"/>
      <c r="C182" s="55"/>
      <c r="D182" s="25"/>
      <c r="E182" s="25"/>
      <c r="F182" s="25"/>
      <c r="G182" s="25"/>
      <c r="H182" s="79"/>
      <c r="I182" s="83"/>
    </row>
    <row r="183" spans="1:9">
      <c r="A183" s="77"/>
      <c r="B183" s="22"/>
      <c r="C183" s="55"/>
      <c r="D183" s="25"/>
      <c r="E183" s="25"/>
      <c r="F183" s="25"/>
      <c r="G183" s="25"/>
      <c r="H183" s="79"/>
      <c r="I183" s="83"/>
    </row>
    <row r="184" spans="1:9">
      <c r="A184" s="77"/>
      <c r="B184" s="22"/>
      <c r="C184" s="55"/>
      <c r="D184" s="25"/>
      <c r="E184" s="25"/>
      <c r="F184" s="25"/>
      <c r="G184" s="25"/>
      <c r="H184" s="79"/>
      <c r="I184" s="83"/>
    </row>
    <row r="185" spans="1:9">
      <c r="A185" s="77"/>
      <c r="B185" s="22"/>
      <c r="C185" s="55"/>
      <c r="D185" s="25"/>
      <c r="E185" s="25"/>
      <c r="F185" s="25"/>
      <c r="G185" s="25"/>
      <c r="H185" s="79"/>
      <c r="I185" s="83"/>
    </row>
    <row r="186" spans="1:9">
      <c r="A186" s="77"/>
      <c r="B186" s="22"/>
      <c r="C186" s="55"/>
      <c r="D186" s="25"/>
      <c r="E186" s="25"/>
      <c r="F186" s="25"/>
      <c r="G186" s="25"/>
      <c r="H186" s="79"/>
      <c r="I186" s="83"/>
    </row>
    <row r="187" spans="1:9">
      <c r="A187" s="77"/>
      <c r="B187" s="22"/>
      <c r="C187" s="55"/>
      <c r="D187" s="25"/>
      <c r="E187" s="25"/>
      <c r="F187" s="25"/>
      <c r="G187" s="25"/>
      <c r="H187" s="79"/>
      <c r="I187" s="83"/>
    </row>
    <row r="188" spans="1:9">
      <c r="A188" s="78"/>
      <c r="B188" s="27"/>
      <c r="C188" s="55"/>
      <c r="D188" s="25"/>
      <c r="E188" s="25"/>
      <c r="F188" s="25"/>
      <c r="G188" s="25"/>
      <c r="H188" s="79"/>
      <c r="I188" s="83"/>
    </row>
    <row r="189" spans="1:9">
      <c r="A189" s="78"/>
      <c r="B189" s="27"/>
      <c r="C189" s="55"/>
      <c r="D189" s="25"/>
      <c r="E189" s="25"/>
      <c r="F189" s="25"/>
      <c r="G189" s="25"/>
      <c r="H189" s="79"/>
      <c r="I189" s="83"/>
    </row>
    <row r="190" spans="1:9">
      <c r="A190" s="78"/>
      <c r="B190" s="27"/>
      <c r="C190" s="55"/>
      <c r="D190" s="25"/>
      <c r="E190" s="25"/>
      <c r="F190" s="25"/>
      <c r="G190" s="25"/>
      <c r="H190" s="79"/>
      <c r="I190" s="83"/>
    </row>
    <row r="191" spans="1:9">
      <c r="A191" s="78"/>
      <c r="B191" s="27"/>
      <c r="C191" s="55"/>
      <c r="D191" s="25"/>
      <c r="E191" s="25"/>
      <c r="F191" s="25"/>
      <c r="G191" s="25"/>
      <c r="H191" s="79"/>
      <c r="I191" s="83"/>
    </row>
    <row r="192" spans="1:9">
      <c r="A192" s="78"/>
      <c r="B192" s="27"/>
      <c r="C192" s="55"/>
      <c r="D192" s="25"/>
      <c r="E192" s="25"/>
      <c r="F192" s="25"/>
      <c r="G192" s="25"/>
      <c r="H192" s="79"/>
      <c r="I192" s="83"/>
    </row>
    <row r="193" spans="1:9">
      <c r="A193" s="78"/>
      <c r="B193" s="27"/>
      <c r="C193" s="55"/>
      <c r="D193" s="25"/>
      <c r="E193" s="25"/>
      <c r="F193" s="25"/>
      <c r="G193" s="25"/>
      <c r="H193" s="79"/>
      <c r="I193" s="83"/>
    </row>
    <row r="194" spans="1:9">
      <c r="A194" s="78"/>
      <c r="B194" s="27"/>
      <c r="C194" s="55"/>
      <c r="D194" s="25"/>
      <c r="E194" s="25"/>
      <c r="F194" s="25"/>
      <c r="G194" s="25"/>
      <c r="H194" s="79"/>
      <c r="I194" s="83"/>
    </row>
    <row r="195" spans="1:9">
      <c r="A195" s="78"/>
      <c r="B195" s="27"/>
      <c r="C195" s="55"/>
      <c r="D195" s="25"/>
      <c r="E195" s="25"/>
      <c r="F195" s="25"/>
      <c r="G195" s="25"/>
      <c r="H195" s="79"/>
      <c r="I195" s="83"/>
    </row>
    <row r="196" spans="1:9">
      <c r="A196" s="78"/>
      <c r="B196" s="27"/>
      <c r="C196" s="55"/>
      <c r="D196" s="25"/>
      <c r="E196" s="25"/>
      <c r="F196" s="25"/>
      <c r="G196" s="25"/>
      <c r="H196" s="79"/>
      <c r="I196" s="83"/>
    </row>
    <row r="197" spans="1:9">
      <c r="A197" s="78"/>
      <c r="B197" s="27"/>
      <c r="C197" s="55"/>
      <c r="D197" s="25"/>
      <c r="E197" s="25"/>
      <c r="F197" s="25"/>
      <c r="G197" s="25"/>
      <c r="H197" s="79"/>
      <c r="I197" s="83"/>
    </row>
    <row r="198" spans="1:9">
      <c r="A198" s="78"/>
      <c r="B198" s="27"/>
      <c r="C198" s="55"/>
      <c r="D198" s="25"/>
      <c r="E198" s="25"/>
      <c r="F198" s="25"/>
      <c r="G198" s="25"/>
      <c r="H198" s="79"/>
      <c r="I198" s="83"/>
    </row>
    <row r="199" spans="1:9">
      <c r="A199" s="78"/>
      <c r="B199" s="27"/>
      <c r="C199" s="55"/>
      <c r="D199" s="25"/>
      <c r="E199" s="25"/>
      <c r="F199" s="25"/>
      <c r="G199" s="25"/>
      <c r="H199" s="79"/>
      <c r="I199" s="83"/>
    </row>
    <row r="200" spans="1:9">
      <c r="A200" s="78"/>
      <c r="B200" s="27"/>
      <c r="C200" s="55"/>
      <c r="D200" s="25"/>
      <c r="E200" s="25"/>
      <c r="F200" s="25"/>
      <c r="G200" s="25"/>
      <c r="H200" s="79"/>
      <c r="I200" s="83"/>
    </row>
    <row r="201" spans="1:9">
      <c r="A201" s="78"/>
      <c r="B201" s="27"/>
      <c r="C201" s="55"/>
      <c r="D201" s="25"/>
      <c r="E201" s="25"/>
      <c r="F201" s="25"/>
      <c r="G201" s="25"/>
      <c r="H201" s="79"/>
      <c r="I201" s="83"/>
    </row>
    <row r="202" spans="1:9">
      <c r="A202" s="78"/>
      <c r="B202" s="27"/>
      <c r="C202" s="55"/>
      <c r="D202" s="25"/>
      <c r="E202" s="25"/>
      <c r="F202" s="25"/>
      <c r="G202" s="25"/>
      <c r="H202" s="79"/>
      <c r="I202" s="83"/>
    </row>
    <row r="203" spans="1:9">
      <c r="A203" s="78"/>
      <c r="B203" s="27"/>
      <c r="C203" s="55"/>
      <c r="D203" s="25"/>
      <c r="E203" s="25"/>
      <c r="F203" s="25"/>
      <c r="G203" s="25"/>
      <c r="H203" s="79"/>
      <c r="I203" s="83"/>
    </row>
    <row r="204" spans="1:9">
      <c r="A204" s="78"/>
      <c r="B204" s="27"/>
      <c r="C204" s="55"/>
      <c r="D204" s="25"/>
      <c r="E204" s="25"/>
      <c r="F204" s="25"/>
      <c r="G204" s="25"/>
      <c r="H204" s="79"/>
      <c r="I204" s="83"/>
    </row>
    <row r="205" spans="1:9">
      <c r="A205" s="78"/>
      <c r="B205" s="27"/>
      <c r="C205" s="55"/>
      <c r="D205" s="25"/>
      <c r="E205" s="25"/>
      <c r="F205" s="25"/>
      <c r="G205" s="25"/>
      <c r="H205" s="79"/>
      <c r="I205" s="83"/>
    </row>
    <row r="206" spans="1:9">
      <c r="A206" s="78"/>
      <c r="B206" s="27"/>
      <c r="C206" s="55"/>
      <c r="D206" s="25"/>
      <c r="E206" s="25"/>
      <c r="F206" s="25"/>
      <c r="G206" s="25"/>
      <c r="H206" s="79"/>
      <c r="I206" s="83"/>
    </row>
    <row r="207" spans="1:9">
      <c r="A207" s="78"/>
      <c r="B207" s="27"/>
      <c r="C207" s="55"/>
      <c r="D207" s="25"/>
      <c r="E207" s="25"/>
      <c r="F207" s="25"/>
      <c r="G207" s="25"/>
      <c r="H207" s="79"/>
      <c r="I207" s="83"/>
    </row>
    <row r="208" spans="1:9">
      <c r="A208" s="78"/>
      <c r="B208" s="27"/>
      <c r="C208" s="55"/>
      <c r="D208" s="25"/>
      <c r="E208" s="25"/>
      <c r="F208" s="25"/>
      <c r="G208" s="25"/>
      <c r="H208" s="79"/>
      <c r="I208" s="83"/>
    </row>
    <row r="209" spans="1:9">
      <c r="A209" s="78"/>
      <c r="B209" s="27"/>
      <c r="C209" s="55"/>
      <c r="D209" s="25"/>
      <c r="E209" s="25"/>
      <c r="F209" s="25"/>
      <c r="G209" s="25"/>
      <c r="H209" s="79"/>
      <c r="I209" s="83"/>
    </row>
    <row r="210" spans="1:9">
      <c r="A210" s="78"/>
      <c r="B210" s="27"/>
      <c r="C210" s="55"/>
      <c r="D210" s="25"/>
      <c r="E210" s="25"/>
      <c r="F210" s="25"/>
      <c r="G210" s="25"/>
      <c r="H210" s="79"/>
      <c r="I210" s="83"/>
    </row>
    <row r="211" spans="1:9">
      <c r="A211" s="78"/>
      <c r="B211" s="27"/>
      <c r="C211" s="55"/>
      <c r="D211" s="25"/>
      <c r="E211" s="25"/>
      <c r="F211" s="25"/>
      <c r="G211" s="25"/>
      <c r="H211" s="79"/>
      <c r="I211" s="83"/>
    </row>
    <row r="212" spans="1:9">
      <c r="A212" s="78"/>
      <c r="B212" s="27"/>
      <c r="C212" s="55"/>
      <c r="D212" s="25"/>
      <c r="E212" s="25"/>
      <c r="F212" s="25"/>
      <c r="G212" s="25"/>
      <c r="H212" s="79"/>
      <c r="I212" s="83"/>
    </row>
    <row r="213" spans="1:9">
      <c r="A213" s="78"/>
      <c r="B213" s="27"/>
      <c r="C213" s="55"/>
      <c r="D213" s="25"/>
      <c r="E213" s="25"/>
      <c r="F213" s="25"/>
      <c r="G213" s="25"/>
      <c r="H213" s="79"/>
      <c r="I213" s="83"/>
    </row>
    <row r="214" spans="1:9">
      <c r="A214" s="78"/>
      <c r="B214" s="27"/>
      <c r="C214" s="55"/>
      <c r="D214" s="25"/>
      <c r="E214" s="25"/>
      <c r="F214" s="25"/>
      <c r="G214" s="25"/>
      <c r="H214" s="79"/>
      <c r="I214" s="83"/>
    </row>
    <row r="215" spans="1:9">
      <c r="A215" s="78"/>
      <c r="B215" s="27"/>
      <c r="C215" s="55"/>
      <c r="D215" s="25"/>
      <c r="E215" s="25"/>
      <c r="F215" s="25"/>
      <c r="G215" s="25"/>
      <c r="H215" s="79"/>
      <c r="I215" s="83"/>
    </row>
    <row r="216" spans="1:9">
      <c r="A216" s="78"/>
      <c r="B216" s="27"/>
      <c r="C216" s="55"/>
      <c r="D216" s="25"/>
      <c r="E216" s="25"/>
      <c r="F216" s="25"/>
      <c r="G216" s="25"/>
      <c r="H216" s="79"/>
      <c r="I216" s="83"/>
    </row>
    <row r="217" spans="1:9">
      <c r="A217" s="78"/>
      <c r="B217" s="27"/>
      <c r="C217" s="55"/>
      <c r="D217" s="25"/>
      <c r="E217" s="25"/>
      <c r="F217" s="25"/>
      <c r="G217" s="25"/>
      <c r="H217" s="79"/>
      <c r="I217" s="83"/>
    </row>
    <row r="218" spans="1:9">
      <c r="A218" s="78"/>
      <c r="B218" s="27"/>
      <c r="C218" s="55"/>
      <c r="D218" s="25"/>
      <c r="E218" s="25"/>
      <c r="F218" s="25"/>
      <c r="G218" s="25"/>
      <c r="H218" s="79"/>
      <c r="I218" s="83"/>
    </row>
    <row r="219" spans="1:9">
      <c r="A219" s="78"/>
      <c r="B219" s="27"/>
      <c r="C219" s="55"/>
      <c r="D219" s="25"/>
      <c r="E219" s="25"/>
      <c r="F219" s="25"/>
      <c r="G219" s="25"/>
      <c r="H219" s="79"/>
      <c r="I219" s="83"/>
    </row>
    <row r="220" spans="1:9">
      <c r="A220" s="78"/>
      <c r="B220" s="27"/>
      <c r="C220" s="55"/>
      <c r="D220" s="25"/>
      <c r="E220" s="25"/>
      <c r="F220" s="25"/>
      <c r="G220" s="25"/>
      <c r="H220" s="79"/>
      <c r="I220" s="83"/>
    </row>
    <row r="221" spans="1:9">
      <c r="A221" s="78"/>
      <c r="B221" s="27"/>
      <c r="C221" s="55"/>
      <c r="D221" s="25"/>
      <c r="E221" s="25"/>
      <c r="F221" s="25"/>
      <c r="G221" s="25"/>
      <c r="H221" s="79"/>
      <c r="I221" s="83"/>
    </row>
    <row r="222" spans="1:9">
      <c r="A222" s="78"/>
      <c r="B222" s="27"/>
      <c r="C222" s="55"/>
      <c r="D222" s="25"/>
      <c r="E222" s="25"/>
      <c r="F222" s="25"/>
      <c r="G222" s="25"/>
      <c r="H222" s="79"/>
      <c r="I222" s="83"/>
    </row>
    <row r="223" spans="1:9">
      <c r="A223" s="78"/>
      <c r="B223" s="27"/>
      <c r="C223" s="55"/>
      <c r="D223" s="25"/>
      <c r="E223" s="25"/>
      <c r="F223" s="25"/>
      <c r="G223" s="25"/>
      <c r="H223" s="79"/>
      <c r="I223" s="83"/>
    </row>
    <row r="224" spans="1:9">
      <c r="A224" s="78"/>
      <c r="B224" s="27"/>
      <c r="C224" s="55"/>
      <c r="D224" s="25"/>
      <c r="E224" s="25"/>
      <c r="F224" s="25"/>
      <c r="G224" s="25"/>
      <c r="H224" s="79"/>
      <c r="I224" s="83"/>
    </row>
    <row r="225" spans="1:9">
      <c r="A225" s="78"/>
      <c r="B225" s="27"/>
      <c r="C225" s="55"/>
      <c r="D225" s="25"/>
      <c r="E225" s="25"/>
      <c r="F225" s="25"/>
      <c r="G225" s="25"/>
      <c r="H225" s="79"/>
      <c r="I225" s="83"/>
    </row>
    <row r="226" spans="1:9">
      <c r="A226" s="78"/>
      <c r="B226" s="27"/>
      <c r="C226" s="55"/>
      <c r="D226" s="25"/>
      <c r="E226" s="25"/>
      <c r="F226" s="25"/>
      <c r="G226" s="25"/>
      <c r="H226" s="79"/>
      <c r="I226" s="83"/>
    </row>
    <row r="227" spans="1:9">
      <c r="A227" s="78"/>
      <c r="B227" s="27"/>
      <c r="C227" s="55"/>
      <c r="D227" s="25"/>
      <c r="E227" s="25"/>
      <c r="F227" s="25"/>
      <c r="G227" s="25"/>
      <c r="H227" s="79"/>
      <c r="I227" s="83"/>
    </row>
    <row r="228" spans="1:9">
      <c r="A228" s="78"/>
      <c r="B228" s="27"/>
      <c r="C228" s="55"/>
      <c r="D228" s="25"/>
      <c r="E228" s="25"/>
      <c r="F228" s="25"/>
      <c r="G228" s="25"/>
      <c r="H228" s="79"/>
      <c r="I228" s="83"/>
    </row>
    <row r="229" spans="1:9">
      <c r="A229" s="78"/>
      <c r="B229" s="27"/>
      <c r="C229" s="55"/>
      <c r="D229" s="25"/>
      <c r="E229" s="25"/>
      <c r="F229" s="25"/>
      <c r="G229" s="25"/>
      <c r="H229" s="79"/>
      <c r="I229" s="83"/>
    </row>
    <row r="230" spans="1:9">
      <c r="A230" s="78"/>
      <c r="B230" s="27"/>
      <c r="C230" s="55"/>
      <c r="D230" s="25"/>
      <c r="E230" s="25"/>
      <c r="F230" s="25"/>
      <c r="G230" s="25"/>
      <c r="H230" s="79"/>
      <c r="I230" s="83"/>
    </row>
    <row r="231" spans="1:9">
      <c r="A231" s="78"/>
      <c r="B231" s="27"/>
      <c r="C231" s="55"/>
      <c r="D231" s="25"/>
      <c r="E231" s="25"/>
      <c r="F231" s="25"/>
      <c r="G231" s="25"/>
      <c r="H231" s="79"/>
      <c r="I231" s="83"/>
    </row>
    <row r="232" spans="1:9">
      <c r="A232" s="78"/>
      <c r="B232" s="27"/>
      <c r="C232" s="55"/>
      <c r="D232" s="25"/>
      <c r="E232" s="25"/>
      <c r="F232" s="25"/>
      <c r="G232" s="25"/>
      <c r="H232" s="79"/>
      <c r="I232" s="83"/>
    </row>
    <row r="233" spans="1:9">
      <c r="A233" s="78"/>
      <c r="B233" s="27"/>
      <c r="C233" s="55"/>
      <c r="D233" s="25"/>
      <c r="E233" s="25"/>
      <c r="F233" s="25"/>
      <c r="G233" s="25"/>
      <c r="H233" s="79"/>
      <c r="I233" s="83"/>
    </row>
    <row r="234" spans="1:9">
      <c r="A234" s="78"/>
      <c r="B234" s="27"/>
      <c r="C234" s="55"/>
      <c r="D234" s="25"/>
      <c r="E234" s="25"/>
      <c r="F234" s="25"/>
      <c r="G234" s="25"/>
      <c r="H234" s="79"/>
      <c r="I234" s="83"/>
    </row>
    <row r="235" spans="1:9">
      <c r="A235" s="78"/>
      <c r="B235" s="27"/>
      <c r="C235" s="55"/>
      <c r="D235" s="25"/>
      <c r="E235" s="25"/>
      <c r="F235" s="25"/>
      <c r="G235" s="25"/>
      <c r="H235" s="79"/>
      <c r="I235" s="83"/>
    </row>
    <row r="236" spans="1:9">
      <c r="A236" s="78"/>
      <c r="B236" s="27"/>
      <c r="C236" s="55"/>
      <c r="D236" s="25"/>
      <c r="E236" s="25"/>
      <c r="F236" s="25"/>
      <c r="G236" s="25"/>
      <c r="H236" s="79"/>
      <c r="I236" s="83"/>
    </row>
    <row r="237" spans="1:9" ht="13.5" thickBot="1">
      <c r="A237" s="78"/>
      <c r="B237" s="28"/>
      <c r="C237" s="55"/>
      <c r="D237" s="25"/>
      <c r="E237" s="25"/>
      <c r="F237" s="25"/>
      <c r="G237" s="25"/>
      <c r="H237" s="79"/>
      <c r="I237" s="83"/>
    </row>
    <row r="238" spans="1:9">
      <c r="A238" s="78"/>
      <c r="B238" s="41"/>
      <c r="C238" s="55"/>
      <c r="D238" s="25"/>
      <c r="E238" s="25"/>
      <c r="F238" s="25"/>
      <c r="G238" s="25"/>
      <c r="H238" s="79"/>
      <c r="I238" s="83"/>
    </row>
    <row r="239" spans="1:9">
      <c r="A239" s="78"/>
      <c r="B239" s="41"/>
      <c r="C239" s="55"/>
      <c r="D239" s="25"/>
      <c r="E239" s="25"/>
      <c r="F239" s="25"/>
      <c r="G239" s="25"/>
      <c r="H239" s="79"/>
      <c r="I239" s="83"/>
    </row>
    <row r="240" spans="1:9">
      <c r="A240" s="78"/>
      <c r="B240" s="41"/>
      <c r="C240" s="55"/>
      <c r="D240" s="25"/>
      <c r="E240" s="25"/>
      <c r="F240" s="25"/>
      <c r="G240" s="25"/>
      <c r="H240" s="79"/>
      <c r="I240" s="83"/>
    </row>
    <row r="241" spans="1:9">
      <c r="A241" s="78"/>
      <c r="B241" s="41"/>
      <c r="C241" s="55"/>
      <c r="D241" s="25"/>
      <c r="E241" s="25"/>
      <c r="F241" s="25"/>
      <c r="G241" s="25"/>
      <c r="H241" s="79"/>
      <c r="I241" s="83"/>
    </row>
    <row r="242" spans="1:9">
      <c r="A242" s="78"/>
      <c r="B242" s="41"/>
      <c r="C242" s="55"/>
      <c r="D242" s="25"/>
      <c r="E242" s="25"/>
      <c r="F242" s="25"/>
      <c r="G242" s="25"/>
      <c r="H242" s="79"/>
      <c r="I242" s="83"/>
    </row>
    <row r="243" spans="1:9">
      <c r="A243" s="78"/>
      <c r="B243" s="41"/>
      <c r="C243" s="55"/>
      <c r="D243" s="25"/>
      <c r="E243" s="25"/>
      <c r="F243" s="25"/>
      <c r="G243" s="25"/>
      <c r="H243" s="79"/>
      <c r="I243" s="83"/>
    </row>
    <row r="244" spans="1:9">
      <c r="A244" s="78"/>
      <c r="B244" s="41"/>
      <c r="C244" s="55"/>
      <c r="D244" s="25"/>
      <c r="E244" s="25"/>
      <c r="F244" s="25"/>
      <c r="G244" s="25"/>
      <c r="H244" s="79"/>
      <c r="I244" s="83"/>
    </row>
    <row r="245" spans="1:9">
      <c r="A245" s="78"/>
      <c r="B245" s="41"/>
      <c r="C245" s="55"/>
      <c r="D245" s="25"/>
      <c r="E245" s="25"/>
      <c r="F245" s="25"/>
      <c r="G245" s="25"/>
      <c r="H245" s="79"/>
      <c r="I245" s="83"/>
    </row>
    <row r="246" spans="1:9">
      <c r="A246" s="78"/>
      <c r="B246" s="41"/>
      <c r="C246" s="55"/>
      <c r="D246" s="25"/>
      <c r="E246" s="25"/>
      <c r="F246" s="25"/>
      <c r="G246" s="25"/>
      <c r="H246" s="79"/>
      <c r="I246" s="83"/>
    </row>
    <row r="247" spans="1:9">
      <c r="A247" s="78"/>
      <c r="B247" s="41"/>
      <c r="C247" s="55"/>
      <c r="D247" s="25"/>
      <c r="E247" s="25"/>
      <c r="F247" s="25"/>
      <c r="G247" s="25"/>
      <c r="H247" s="79"/>
      <c r="I247" s="83"/>
    </row>
    <row r="248" spans="1:9">
      <c r="A248" s="78"/>
      <c r="B248" s="41"/>
      <c r="C248" s="55"/>
      <c r="D248" s="25"/>
      <c r="E248" s="25"/>
      <c r="F248" s="25"/>
      <c r="G248" s="25"/>
      <c r="H248" s="79"/>
      <c r="I248" s="83"/>
    </row>
    <row r="249" spans="1:9">
      <c r="A249" s="78"/>
      <c r="B249" s="41"/>
      <c r="C249" s="55"/>
      <c r="D249" s="25"/>
      <c r="E249" s="25"/>
      <c r="F249" s="25"/>
      <c r="G249" s="25"/>
      <c r="H249" s="79"/>
      <c r="I249" s="83"/>
    </row>
    <row r="250" spans="1:9">
      <c r="A250" s="78"/>
      <c r="B250" s="41"/>
      <c r="C250" s="55"/>
      <c r="D250" s="25"/>
      <c r="E250" s="25"/>
      <c r="F250" s="25"/>
      <c r="G250" s="25"/>
      <c r="H250" s="79"/>
      <c r="I250" s="83"/>
    </row>
    <row r="251" spans="1:9">
      <c r="A251" s="78"/>
      <c r="B251" s="41"/>
      <c r="C251" s="55"/>
      <c r="D251" s="25"/>
      <c r="E251" s="25"/>
      <c r="F251" s="25"/>
      <c r="G251" s="25"/>
      <c r="H251" s="79"/>
      <c r="I251" s="83"/>
    </row>
    <row r="252" spans="1:9">
      <c r="A252" s="78"/>
      <c r="B252" s="41"/>
      <c r="C252" s="55"/>
      <c r="D252" s="25"/>
      <c r="E252" s="25"/>
      <c r="F252" s="25"/>
      <c r="G252" s="25"/>
      <c r="H252" s="79"/>
      <c r="I252" s="83"/>
    </row>
    <row r="253" spans="1:9">
      <c r="A253" s="78"/>
      <c r="B253" s="41"/>
      <c r="C253" s="55"/>
      <c r="D253" s="25"/>
      <c r="E253" s="25"/>
      <c r="F253" s="25"/>
      <c r="G253" s="25"/>
      <c r="H253" s="79"/>
      <c r="I253" s="83"/>
    </row>
    <row r="254" spans="1:9">
      <c r="A254" s="78"/>
      <c r="B254" s="41"/>
      <c r="C254" s="55"/>
      <c r="D254" s="25"/>
      <c r="E254" s="25"/>
      <c r="F254" s="25"/>
      <c r="G254" s="25"/>
      <c r="H254" s="79"/>
      <c r="I254" s="83"/>
    </row>
    <row r="255" spans="1:9">
      <c r="A255" s="78"/>
      <c r="B255" s="41"/>
      <c r="C255" s="55"/>
      <c r="D255" s="25"/>
      <c r="E255" s="25"/>
      <c r="F255" s="25"/>
      <c r="G255" s="25"/>
      <c r="H255" s="79"/>
      <c r="I255" s="83"/>
    </row>
    <row r="256" spans="1:9">
      <c r="A256" s="78"/>
      <c r="B256" s="41"/>
      <c r="C256" s="55"/>
      <c r="D256" s="25"/>
      <c r="E256" s="25"/>
      <c r="F256" s="25"/>
      <c r="G256" s="25"/>
      <c r="H256" s="79"/>
      <c r="I256" s="83"/>
    </row>
    <row r="257" spans="1:9">
      <c r="A257" s="78"/>
      <c r="B257" s="41"/>
      <c r="C257" s="55"/>
      <c r="D257" s="25"/>
      <c r="E257" s="25"/>
      <c r="F257" s="25"/>
      <c r="G257" s="25"/>
      <c r="H257" s="79"/>
      <c r="I257" s="83"/>
    </row>
    <row r="258" spans="1:9">
      <c r="A258" s="78"/>
      <c r="B258" s="41"/>
      <c r="C258" s="55"/>
      <c r="D258" s="25"/>
      <c r="E258" s="25"/>
      <c r="F258" s="25"/>
      <c r="G258" s="25"/>
      <c r="H258" s="79"/>
      <c r="I258" s="83"/>
    </row>
    <row r="259" spans="1:9">
      <c r="A259" s="78"/>
      <c r="B259" s="41"/>
      <c r="C259" s="55"/>
      <c r="D259" s="25"/>
      <c r="E259" s="25"/>
      <c r="F259" s="25"/>
      <c r="G259" s="25"/>
      <c r="H259" s="79"/>
      <c r="I259" s="83"/>
    </row>
    <row r="260" spans="1:9">
      <c r="A260" s="78"/>
      <c r="B260" s="41"/>
      <c r="C260" s="55"/>
      <c r="D260" s="25"/>
      <c r="E260" s="25"/>
      <c r="F260" s="25"/>
      <c r="G260" s="25"/>
      <c r="H260" s="79"/>
      <c r="I260" s="83"/>
    </row>
    <row r="261" spans="1:9">
      <c r="A261" s="78"/>
      <c r="B261" s="41"/>
      <c r="C261" s="55"/>
      <c r="D261" s="25"/>
      <c r="E261" s="25"/>
      <c r="F261" s="25"/>
      <c r="G261" s="25"/>
      <c r="H261" s="79"/>
      <c r="I261" s="83"/>
    </row>
    <row r="262" spans="1:9">
      <c r="A262" s="78"/>
      <c r="B262" s="41"/>
      <c r="C262" s="55"/>
      <c r="D262" s="25"/>
      <c r="E262" s="25"/>
      <c r="F262" s="25"/>
      <c r="G262" s="25"/>
      <c r="H262" s="79"/>
      <c r="I262" s="83"/>
    </row>
    <row r="263" spans="1:9">
      <c r="A263" s="78"/>
      <c r="B263" s="41"/>
      <c r="C263" s="55"/>
      <c r="D263" s="25"/>
      <c r="E263" s="25"/>
      <c r="F263" s="25"/>
      <c r="G263" s="25"/>
      <c r="H263" s="79"/>
      <c r="I263" s="83"/>
    </row>
    <row r="264" spans="1:9">
      <c r="A264" s="78"/>
      <c r="B264" s="41"/>
      <c r="C264" s="55"/>
      <c r="D264" s="25"/>
      <c r="E264" s="25"/>
      <c r="F264" s="25"/>
      <c r="G264" s="25"/>
      <c r="H264" s="79"/>
      <c r="I264" s="83"/>
    </row>
    <row r="265" spans="1:9">
      <c r="A265" s="78"/>
      <c r="B265" s="41"/>
      <c r="C265" s="55"/>
      <c r="D265" s="25"/>
      <c r="E265" s="25"/>
      <c r="F265" s="25"/>
      <c r="G265" s="25"/>
      <c r="H265" s="79"/>
      <c r="I265" s="83"/>
    </row>
    <row r="266" spans="1:9">
      <c r="A266" s="78"/>
      <c r="B266" s="41"/>
      <c r="C266" s="55"/>
      <c r="D266" s="25"/>
      <c r="E266" s="25"/>
      <c r="F266" s="25"/>
      <c r="G266" s="25"/>
      <c r="H266" s="79"/>
      <c r="I266" s="83"/>
    </row>
    <row r="267" spans="1:9">
      <c r="A267" s="78"/>
      <c r="B267" s="41"/>
      <c r="C267" s="55"/>
      <c r="D267" s="25"/>
      <c r="E267" s="25"/>
      <c r="F267" s="25"/>
      <c r="G267" s="25"/>
      <c r="H267" s="79"/>
      <c r="I267" s="83"/>
    </row>
    <row r="268" spans="1:9">
      <c r="A268" s="78"/>
      <c r="B268" s="41"/>
      <c r="C268" s="55"/>
      <c r="D268" s="25"/>
      <c r="E268" s="25"/>
      <c r="F268" s="25"/>
      <c r="G268" s="25"/>
      <c r="H268" s="79"/>
      <c r="I268" s="83"/>
    </row>
    <row r="269" spans="1:9">
      <c r="A269" s="78"/>
      <c r="B269" s="41"/>
      <c r="C269" s="55"/>
      <c r="D269" s="25"/>
      <c r="E269" s="25"/>
      <c r="F269" s="25"/>
      <c r="G269" s="25"/>
      <c r="H269" s="79"/>
      <c r="I269" s="83"/>
    </row>
    <row r="270" spans="1:9">
      <c r="A270" s="78"/>
      <c r="B270" s="41"/>
      <c r="C270" s="55"/>
      <c r="D270" s="25"/>
      <c r="E270" s="25"/>
      <c r="F270" s="25"/>
      <c r="G270" s="25"/>
      <c r="H270" s="79"/>
      <c r="I270" s="83"/>
    </row>
    <row r="271" spans="1:9">
      <c r="A271" s="78"/>
      <c r="B271" s="41"/>
      <c r="C271" s="55"/>
      <c r="D271" s="25"/>
      <c r="E271" s="25"/>
      <c r="F271" s="25"/>
      <c r="G271" s="25"/>
      <c r="H271" s="79"/>
      <c r="I271" s="83"/>
    </row>
    <row r="272" spans="1:9">
      <c r="A272" s="78"/>
      <c r="B272" s="41"/>
      <c r="C272" s="55"/>
      <c r="D272" s="25"/>
      <c r="E272" s="25"/>
      <c r="F272" s="25"/>
      <c r="G272" s="25"/>
      <c r="H272" s="79"/>
      <c r="I272" s="83"/>
    </row>
    <row r="273" spans="1:9">
      <c r="A273" s="78"/>
      <c r="B273" s="41"/>
      <c r="C273" s="55"/>
      <c r="D273" s="25"/>
      <c r="E273" s="25"/>
      <c r="F273" s="25"/>
      <c r="G273" s="25"/>
      <c r="H273" s="79"/>
      <c r="I273" s="83"/>
    </row>
    <row r="274" spans="1:9">
      <c r="A274" s="78"/>
      <c r="B274" s="41"/>
      <c r="C274" s="55"/>
      <c r="D274" s="25"/>
      <c r="E274" s="25"/>
      <c r="F274" s="25"/>
      <c r="G274" s="25"/>
      <c r="H274" s="79"/>
      <c r="I274" s="83"/>
    </row>
    <row r="275" spans="1:9">
      <c r="A275" s="78"/>
      <c r="B275" s="41"/>
      <c r="C275" s="55"/>
      <c r="D275" s="25"/>
      <c r="E275" s="25"/>
      <c r="F275" s="25"/>
      <c r="G275" s="25"/>
      <c r="H275" s="79"/>
      <c r="I275" s="83"/>
    </row>
    <row r="276" spans="1:9">
      <c r="A276" s="78"/>
      <c r="B276" s="41"/>
      <c r="C276" s="55"/>
      <c r="D276" s="25"/>
      <c r="E276" s="25"/>
      <c r="F276" s="25"/>
      <c r="G276" s="25"/>
      <c r="H276" s="79"/>
      <c r="I276" s="83"/>
    </row>
    <row r="277" spans="1:9">
      <c r="A277" s="78"/>
      <c r="B277" s="41"/>
      <c r="C277" s="55"/>
      <c r="D277" s="25"/>
      <c r="E277" s="25"/>
      <c r="F277" s="25"/>
      <c r="G277" s="25"/>
      <c r="H277" s="79"/>
      <c r="I277" s="83"/>
    </row>
    <row r="278" spans="1:9">
      <c r="A278" s="78"/>
      <c r="B278" s="41"/>
      <c r="C278" s="55"/>
      <c r="D278" s="25"/>
      <c r="E278" s="25"/>
      <c r="F278" s="25"/>
      <c r="G278" s="25"/>
      <c r="H278" s="79"/>
      <c r="I278" s="83"/>
    </row>
    <row r="279" spans="1:9">
      <c r="A279" s="78"/>
      <c r="B279" s="41"/>
      <c r="C279" s="55"/>
      <c r="D279" s="25"/>
      <c r="E279" s="25"/>
      <c r="F279" s="25"/>
      <c r="G279" s="25"/>
      <c r="H279" s="79"/>
      <c r="I279" s="83"/>
    </row>
    <row r="280" spans="1:9">
      <c r="A280" s="78"/>
      <c r="B280" s="41"/>
      <c r="C280" s="55"/>
      <c r="D280" s="25"/>
      <c r="E280" s="25"/>
      <c r="F280" s="25"/>
      <c r="G280" s="25"/>
      <c r="H280" s="79"/>
      <c r="I280" s="83"/>
    </row>
    <row r="281" spans="1:9">
      <c r="A281" s="78"/>
      <c r="B281" s="41"/>
      <c r="C281" s="55"/>
      <c r="D281" s="25"/>
      <c r="E281" s="25"/>
      <c r="F281" s="25"/>
      <c r="G281" s="25"/>
      <c r="H281" s="79"/>
      <c r="I281" s="83"/>
    </row>
    <row r="282" spans="1:9">
      <c r="A282" s="78"/>
      <c r="B282" s="41"/>
      <c r="C282" s="55"/>
      <c r="D282" s="25"/>
      <c r="E282" s="25"/>
      <c r="F282" s="25"/>
      <c r="G282" s="25"/>
      <c r="H282" s="79"/>
      <c r="I282" s="83"/>
    </row>
    <row r="283" spans="1:9">
      <c r="A283" s="78"/>
      <c r="B283" s="41"/>
      <c r="C283" s="55"/>
      <c r="D283" s="25"/>
      <c r="E283" s="25"/>
      <c r="F283" s="25"/>
      <c r="G283" s="25"/>
      <c r="H283" s="79"/>
      <c r="I283" s="83"/>
    </row>
    <row r="284" spans="1:9">
      <c r="A284" s="78"/>
      <c r="B284" s="41"/>
      <c r="C284" s="55"/>
      <c r="D284" s="25"/>
      <c r="E284" s="25"/>
      <c r="F284" s="25"/>
      <c r="G284" s="25"/>
      <c r="H284" s="79"/>
      <c r="I284" s="83"/>
    </row>
    <row r="285" spans="1:9">
      <c r="A285" s="78"/>
      <c r="B285" s="41"/>
      <c r="C285" s="55"/>
      <c r="D285" s="25"/>
      <c r="E285" s="25"/>
      <c r="F285" s="25"/>
      <c r="G285" s="25"/>
      <c r="H285" s="79"/>
      <c r="I285" s="83"/>
    </row>
    <row r="286" spans="1:9">
      <c r="A286" s="78"/>
      <c r="B286" s="41"/>
      <c r="C286" s="55"/>
      <c r="D286" s="25"/>
      <c r="E286" s="25"/>
      <c r="F286" s="25"/>
      <c r="G286" s="25"/>
      <c r="H286" s="79"/>
      <c r="I286" s="83"/>
    </row>
    <row r="287" spans="1:9">
      <c r="A287" s="78"/>
      <c r="B287" s="41"/>
      <c r="C287" s="55"/>
      <c r="D287" s="25"/>
      <c r="E287" s="25"/>
      <c r="F287" s="25"/>
      <c r="G287" s="25"/>
      <c r="H287" s="79"/>
      <c r="I287" s="83"/>
    </row>
    <row r="288" spans="1:9">
      <c r="A288" s="78"/>
      <c r="B288" s="41"/>
      <c r="C288" s="55"/>
      <c r="D288" s="25"/>
      <c r="E288" s="25"/>
      <c r="F288" s="25"/>
      <c r="G288" s="25"/>
      <c r="H288" s="79"/>
      <c r="I288" s="83"/>
    </row>
    <row r="289" spans="1:9">
      <c r="A289" s="78"/>
      <c r="B289" s="41"/>
      <c r="C289" s="55"/>
      <c r="D289" s="25"/>
      <c r="E289" s="25"/>
      <c r="F289" s="25"/>
      <c r="G289" s="25"/>
      <c r="H289" s="79"/>
      <c r="I289" s="83"/>
    </row>
    <row r="290" spans="1:9">
      <c r="A290" s="78"/>
      <c r="B290" s="41"/>
      <c r="C290" s="55"/>
      <c r="D290" s="25"/>
      <c r="E290" s="25"/>
      <c r="F290" s="25"/>
      <c r="G290" s="25"/>
      <c r="H290" s="79"/>
      <c r="I290" s="83"/>
    </row>
    <row r="291" spans="1:9">
      <c r="A291" s="78"/>
      <c r="B291" s="41"/>
      <c r="C291" s="55"/>
      <c r="D291" s="25"/>
      <c r="E291" s="25"/>
      <c r="F291" s="25"/>
      <c r="G291" s="25"/>
      <c r="H291" s="79"/>
      <c r="I291" s="83"/>
    </row>
    <row r="292" spans="1:9">
      <c r="A292" s="78"/>
      <c r="B292" s="41"/>
      <c r="C292" s="55"/>
      <c r="D292" s="25"/>
      <c r="E292" s="25"/>
      <c r="F292" s="25"/>
      <c r="G292" s="25"/>
      <c r="H292" s="79"/>
      <c r="I292" s="83"/>
    </row>
    <row r="293" spans="1:9">
      <c r="A293" s="78"/>
      <c r="B293" s="41"/>
      <c r="C293" s="55"/>
      <c r="D293" s="25"/>
      <c r="E293" s="25"/>
      <c r="F293" s="25"/>
      <c r="G293" s="25"/>
      <c r="H293" s="79"/>
      <c r="I293" s="83"/>
    </row>
    <row r="294" spans="1:9">
      <c r="A294" s="78"/>
      <c r="B294" s="41"/>
      <c r="C294" s="55"/>
      <c r="D294" s="25"/>
      <c r="E294" s="25"/>
      <c r="F294" s="25"/>
      <c r="G294" s="25"/>
      <c r="H294" s="79"/>
      <c r="I294" s="83"/>
    </row>
    <row r="295" spans="1:9">
      <c r="A295" s="78"/>
      <c r="B295" s="41"/>
      <c r="C295" s="55"/>
      <c r="D295" s="25"/>
      <c r="E295" s="25"/>
      <c r="F295" s="25"/>
      <c r="G295" s="25"/>
      <c r="H295" s="79"/>
      <c r="I295" s="83"/>
    </row>
    <row r="296" spans="1:9">
      <c r="A296" s="78"/>
      <c r="B296" s="41"/>
      <c r="C296" s="55"/>
      <c r="D296" s="25"/>
      <c r="E296" s="25"/>
      <c r="F296" s="25"/>
      <c r="G296" s="25"/>
      <c r="H296" s="79"/>
      <c r="I296" s="83"/>
    </row>
    <row r="297" spans="1:9">
      <c r="A297" s="78"/>
      <c r="B297" s="41"/>
      <c r="C297" s="55"/>
      <c r="D297" s="25"/>
      <c r="E297" s="25"/>
      <c r="F297" s="25"/>
      <c r="G297" s="25"/>
      <c r="H297" s="79"/>
      <c r="I297" s="83"/>
    </row>
    <row r="298" spans="1:9">
      <c r="A298" s="78"/>
      <c r="B298" s="41"/>
      <c r="C298" s="55"/>
      <c r="D298" s="25"/>
      <c r="E298" s="25"/>
      <c r="F298" s="25"/>
      <c r="G298" s="25"/>
      <c r="H298" s="79"/>
      <c r="I298" s="83"/>
    </row>
    <row r="299" spans="1:9">
      <c r="A299" s="78"/>
      <c r="B299" s="41"/>
      <c r="C299" s="55"/>
      <c r="D299" s="25"/>
      <c r="E299" s="25"/>
      <c r="F299" s="25"/>
      <c r="G299" s="25"/>
      <c r="H299" s="79"/>
      <c r="I299" s="83"/>
    </row>
    <row r="300" spans="1:9">
      <c r="A300" s="78"/>
      <c r="B300" s="41"/>
      <c r="C300" s="55"/>
      <c r="D300" s="25"/>
      <c r="E300" s="25"/>
      <c r="F300" s="25"/>
      <c r="G300" s="25"/>
      <c r="H300" s="79"/>
      <c r="I300" s="83"/>
    </row>
    <row r="301" spans="1:9">
      <c r="A301" s="78"/>
      <c r="B301" s="41"/>
      <c r="C301" s="55"/>
      <c r="D301" s="25"/>
      <c r="E301" s="25"/>
      <c r="F301" s="25"/>
      <c r="G301" s="25"/>
      <c r="H301" s="79"/>
      <c r="I301" s="83"/>
    </row>
    <row r="302" spans="1:9">
      <c r="A302" s="78"/>
      <c r="B302" s="41"/>
      <c r="C302" s="55"/>
      <c r="D302" s="25"/>
      <c r="E302" s="25"/>
      <c r="F302" s="25"/>
      <c r="G302" s="25"/>
      <c r="H302" s="79"/>
      <c r="I302" s="83"/>
    </row>
    <row r="303" spans="1:9">
      <c r="A303" s="78"/>
      <c r="B303" s="41"/>
      <c r="C303" s="55"/>
      <c r="D303" s="25"/>
      <c r="E303" s="25"/>
      <c r="F303" s="25"/>
      <c r="G303" s="25"/>
      <c r="H303" s="79"/>
      <c r="I303" s="83"/>
    </row>
    <row r="304" spans="1:9">
      <c r="A304" s="78"/>
      <c r="B304" s="41"/>
      <c r="C304" s="55"/>
      <c r="D304" s="25"/>
      <c r="E304" s="25"/>
      <c r="F304" s="25"/>
      <c r="G304" s="25"/>
      <c r="H304" s="79"/>
      <c r="I304" s="83"/>
    </row>
    <row r="305" spans="1:9">
      <c r="A305" s="78"/>
      <c r="B305" s="41"/>
      <c r="C305" s="55"/>
      <c r="D305" s="25"/>
      <c r="E305" s="25"/>
      <c r="F305" s="25"/>
      <c r="G305" s="25"/>
      <c r="H305" s="79"/>
      <c r="I305" s="83"/>
    </row>
    <row r="306" spans="1:9">
      <c r="A306" s="78"/>
      <c r="B306" s="41"/>
      <c r="C306" s="55"/>
      <c r="D306" s="25"/>
      <c r="E306" s="25"/>
      <c r="F306" s="25"/>
      <c r="G306" s="25"/>
      <c r="H306" s="79"/>
      <c r="I306" s="83"/>
    </row>
    <row r="307" spans="1:9">
      <c r="A307" s="78"/>
      <c r="B307" s="41"/>
      <c r="C307" s="55"/>
      <c r="D307" s="25"/>
      <c r="E307" s="25"/>
      <c r="F307" s="25"/>
      <c r="G307" s="25"/>
      <c r="H307" s="79"/>
      <c r="I307" s="83"/>
    </row>
    <row r="308" spans="1:9">
      <c r="A308" s="78"/>
      <c r="B308" s="41"/>
      <c r="C308" s="55"/>
      <c r="D308" s="25"/>
      <c r="E308" s="25"/>
      <c r="F308" s="25"/>
      <c r="G308" s="25"/>
      <c r="H308" s="79"/>
      <c r="I308" s="83"/>
    </row>
    <row r="309" spans="1:9">
      <c r="A309" s="78"/>
      <c r="B309" s="41"/>
      <c r="C309" s="55"/>
      <c r="D309" s="25"/>
      <c r="E309" s="25"/>
      <c r="F309" s="25"/>
      <c r="G309" s="25"/>
      <c r="H309" s="79"/>
      <c r="I309" s="83"/>
    </row>
    <row r="310" spans="1:9">
      <c r="A310" s="78"/>
      <c r="B310" s="41"/>
      <c r="C310" s="55"/>
      <c r="D310" s="25"/>
      <c r="E310" s="25"/>
      <c r="F310" s="25"/>
      <c r="G310" s="25"/>
      <c r="H310" s="79"/>
      <c r="I310" s="83"/>
    </row>
    <row r="311" spans="1:9">
      <c r="A311" s="78"/>
      <c r="B311" s="41"/>
      <c r="C311" s="55"/>
      <c r="D311" s="25"/>
      <c r="E311" s="25"/>
      <c r="F311" s="25"/>
      <c r="G311" s="25"/>
      <c r="H311" s="79"/>
      <c r="I311" s="83"/>
    </row>
    <row r="312" spans="1:9">
      <c r="A312" s="78"/>
      <c r="B312" s="41"/>
      <c r="C312" s="55"/>
      <c r="D312" s="25"/>
      <c r="E312" s="25"/>
      <c r="F312" s="25"/>
      <c r="G312" s="25"/>
      <c r="H312" s="79"/>
      <c r="I312" s="83"/>
    </row>
    <row r="313" spans="1:9">
      <c r="A313" s="78"/>
      <c r="B313" s="41"/>
      <c r="C313" s="55"/>
      <c r="D313" s="25"/>
      <c r="E313" s="25"/>
      <c r="F313" s="25"/>
      <c r="G313" s="25"/>
      <c r="H313" s="79"/>
      <c r="I313" s="83"/>
    </row>
    <row r="314" spans="1:9">
      <c r="A314" s="78"/>
      <c r="B314" s="41"/>
      <c r="C314" s="55"/>
      <c r="D314" s="25"/>
      <c r="E314" s="25"/>
      <c r="F314" s="25"/>
      <c r="G314" s="25"/>
      <c r="H314" s="79"/>
      <c r="I314" s="83"/>
    </row>
    <row r="315" spans="1:9">
      <c r="A315" s="78"/>
      <c r="B315" s="41"/>
      <c r="C315" s="55"/>
      <c r="D315" s="25"/>
      <c r="E315" s="25"/>
      <c r="F315" s="25"/>
      <c r="G315" s="25"/>
      <c r="H315" s="79"/>
      <c r="I315" s="83"/>
    </row>
    <row r="316" spans="1:9">
      <c r="A316" s="78"/>
      <c r="B316" s="41"/>
      <c r="C316" s="55"/>
      <c r="D316" s="25"/>
      <c r="E316" s="25"/>
      <c r="F316" s="25"/>
      <c r="G316" s="25"/>
      <c r="H316" s="79"/>
      <c r="I316" s="83"/>
    </row>
    <row r="317" spans="1:9">
      <c r="A317" s="78"/>
      <c r="B317" s="41"/>
      <c r="C317" s="55"/>
      <c r="D317" s="25"/>
      <c r="E317" s="25"/>
      <c r="F317" s="25"/>
      <c r="G317" s="25"/>
      <c r="H317" s="79"/>
      <c r="I317" s="83"/>
    </row>
    <row r="318" spans="1:9">
      <c r="A318" s="78"/>
      <c r="B318" s="41"/>
      <c r="C318" s="55"/>
      <c r="D318" s="25"/>
      <c r="E318" s="25"/>
      <c r="F318" s="25"/>
      <c r="G318" s="25"/>
      <c r="H318" s="79"/>
      <c r="I318" s="83"/>
    </row>
    <row r="319" spans="1:9">
      <c r="A319" s="78"/>
      <c r="B319" s="41"/>
      <c r="C319" s="55"/>
      <c r="D319" s="25"/>
      <c r="E319" s="25"/>
      <c r="F319" s="25"/>
      <c r="G319" s="25"/>
      <c r="H319" s="79"/>
      <c r="I319" s="83"/>
    </row>
    <row r="320" spans="1:9">
      <c r="A320" s="78"/>
      <c r="B320" s="41"/>
      <c r="C320" s="55"/>
      <c r="D320" s="25"/>
      <c r="E320" s="25"/>
      <c r="F320" s="25"/>
      <c r="G320" s="25"/>
      <c r="H320" s="79"/>
      <c r="I320" s="83"/>
    </row>
    <row r="321" spans="1:9">
      <c r="A321" s="78"/>
      <c r="B321" s="41"/>
      <c r="C321" s="55"/>
      <c r="D321" s="25"/>
      <c r="E321" s="25"/>
      <c r="F321" s="25"/>
      <c r="G321" s="25"/>
      <c r="H321" s="79"/>
      <c r="I321" s="83"/>
    </row>
    <row r="322" spans="1:9">
      <c r="A322" s="78"/>
      <c r="B322" s="41"/>
      <c r="C322" s="55"/>
      <c r="D322" s="25"/>
      <c r="E322" s="25"/>
      <c r="F322" s="25"/>
      <c r="G322" s="25"/>
      <c r="H322" s="79"/>
      <c r="I322" s="83"/>
    </row>
    <row r="323" spans="1:9">
      <c r="A323" s="78"/>
      <c r="B323" s="41"/>
      <c r="C323" s="55"/>
      <c r="D323" s="25"/>
      <c r="E323" s="25"/>
      <c r="F323" s="25"/>
      <c r="G323" s="25"/>
      <c r="H323" s="79"/>
      <c r="I323" s="83"/>
    </row>
    <row r="324" spans="1:9">
      <c r="A324" s="78"/>
      <c r="B324" s="41"/>
      <c r="C324" s="55"/>
      <c r="D324" s="25"/>
      <c r="E324" s="25"/>
      <c r="F324" s="25"/>
      <c r="G324" s="25"/>
      <c r="H324" s="79"/>
      <c r="I324" s="83"/>
    </row>
    <row r="325" spans="1:9">
      <c r="A325" s="78"/>
      <c r="B325" s="41"/>
      <c r="C325" s="55"/>
      <c r="D325" s="25"/>
      <c r="E325" s="25"/>
      <c r="F325" s="25"/>
      <c r="G325" s="25"/>
      <c r="H325" s="79"/>
      <c r="I325" s="83"/>
    </row>
    <row r="326" spans="1:9">
      <c r="A326" s="78"/>
      <c r="B326" s="41"/>
      <c r="C326" s="55"/>
      <c r="D326" s="25"/>
      <c r="E326" s="25"/>
      <c r="F326" s="25"/>
      <c r="G326" s="25"/>
      <c r="H326" s="79"/>
      <c r="I326" s="83"/>
    </row>
    <row r="327" spans="1:9">
      <c r="A327" s="78"/>
      <c r="B327" s="41"/>
      <c r="C327" s="55"/>
      <c r="D327" s="25"/>
      <c r="E327" s="25"/>
      <c r="F327" s="25"/>
      <c r="G327" s="25"/>
      <c r="H327" s="79"/>
      <c r="I327" s="83"/>
    </row>
    <row r="328" spans="1:9">
      <c r="A328" s="78"/>
      <c r="B328" s="41"/>
      <c r="C328" s="55"/>
      <c r="D328" s="25"/>
      <c r="E328" s="25"/>
      <c r="F328" s="25"/>
      <c r="G328" s="25"/>
      <c r="H328" s="79"/>
      <c r="I328" s="83"/>
    </row>
    <row r="329" spans="1:9">
      <c r="A329" s="78"/>
      <c r="B329" s="41"/>
      <c r="C329" s="55"/>
      <c r="D329" s="25"/>
      <c r="E329" s="25"/>
      <c r="F329" s="25"/>
      <c r="G329" s="25"/>
      <c r="H329" s="79"/>
      <c r="I329" s="83"/>
    </row>
    <row r="330" spans="1:9">
      <c r="A330" s="78"/>
      <c r="B330" s="41"/>
      <c r="C330" s="55"/>
      <c r="D330" s="25"/>
      <c r="E330" s="25"/>
      <c r="F330" s="25"/>
      <c r="G330" s="25"/>
      <c r="H330" s="79"/>
      <c r="I330" s="83"/>
    </row>
    <row r="331" spans="1:9">
      <c r="A331" s="78"/>
      <c r="B331" s="41"/>
      <c r="C331" s="55"/>
      <c r="D331" s="25"/>
      <c r="E331" s="25"/>
      <c r="F331" s="25"/>
      <c r="G331" s="25"/>
      <c r="H331" s="79"/>
      <c r="I331" s="83"/>
    </row>
    <row r="332" spans="1:9">
      <c r="A332" s="78"/>
      <c r="B332" s="41"/>
      <c r="C332" s="55"/>
      <c r="D332" s="25"/>
      <c r="E332" s="25"/>
      <c r="F332" s="25"/>
      <c r="G332" s="25"/>
      <c r="H332" s="79"/>
      <c r="I332" s="83"/>
    </row>
    <row r="333" spans="1:9">
      <c r="A333" s="78"/>
      <c r="B333" s="41"/>
      <c r="C333" s="55"/>
      <c r="D333" s="25"/>
      <c r="E333" s="25"/>
      <c r="F333" s="25"/>
      <c r="G333" s="25"/>
      <c r="H333" s="79"/>
      <c r="I333" s="83"/>
    </row>
    <row r="334" spans="1:9">
      <c r="A334" s="78"/>
      <c r="B334" s="41"/>
      <c r="C334" s="55"/>
      <c r="D334" s="25"/>
      <c r="E334" s="25"/>
      <c r="F334" s="25"/>
      <c r="G334" s="25"/>
      <c r="H334" s="79"/>
      <c r="I334" s="83"/>
    </row>
    <row r="335" spans="1:9">
      <c r="A335" s="78"/>
      <c r="B335" s="41"/>
      <c r="C335" s="55"/>
      <c r="D335" s="25"/>
      <c r="E335" s="25"/>
      <c r="F335" s="25"/>
      <c r="G335" s="25"/>
      <c r="H335" s="79"/>
      <c r="I335" s="83"/>
    </row>
    <row r="336" spans="1:9">
      <c r="A336" s="78"/>
      <c r="B336" s="41"/>
      <c r="C336" s="55"/>
      <c r="D336" s="25"/>
      <c r="E336" s="25"/>
      <c r="F336" s="25"/>
      <c r="G336" s="25"/>
      <c r="H336" s="79"/>
      <c r="I336" s="83"/>
    </row>
    <row r="337" spans="1:9">
      <c r="A337" s="78"/>
      <c r="B337" s="41"/>
      <c r="C337" s="55"/>
      <c r="D337" s="25"/>
      <c r="E337" s="25"/>
      <c r="F337" s="25"/>
      <c r="G337" s="25"/>
      <c r="H337" s="79"/>
      <c r="I337" s="83"/>
    </row>
    <row r="338" spans="1:9">
      <c r="A338" s="78"/>
      <c r="B338" s="41"/>
      <c r="C338" s="55"/>
      <c r="D338" s="25"/>
      <c r="E338" s="25"/>
      <c r="F338" s="25"/>
      <c r="G338" s="25"/>
      <c r="H338" s="79"/>
      <c r="I338" s="83"/>
    </row>
    <row r="339" spans="1:9">
      <c r="A339" s="78"/>
      <c r="B339" s="41"/>
      <c r="C339" s="55"/>
      <c r="D339" s="25"/>
      <c r="E339" s="25"/>
      <c r="F339" s="25"/>
      <c r="G339" s="25"/>
      <c r="H339" s="79"/>
      <c r="I339" s="83"/>
    </row>
    <row r="340" spans="1:9">
      <c r="A340" s="78"/>
      <c r="B340" s="41"/>
      <c r="C340" s="55"/>
      <c r="D340" s="25"/>
      <c r="E340" s="25"/>
      <c r="F340" s="25"/>
      <c r="G340" s="25"/>
      <c r="H340" s="79"/>
      <c r="I340" s="83"/>
    </row>
    <row r="341" spans="1:9">
      <c r="A341" s="78"/>
      <c r="B341" s="41"/>
      <c r="C341" s="55"/>
      <c r="D341" s="25"/>
      <c r="E341" s="25"/>
      <c r="F341" s="25"/>
      <c r="G341" s="25"/>
      <c r="H341" s="79"/>
      <c r="I341" s="83"/>
    </row>
    <row r="342" spans="1:9">
      <c r="A342" s="78"/>
      <c r="B342" s="41"/>
      <c r="C342" s="55"/>
      <c r="D342" s="25"/>
      <c r="E342" s="25"/>
      <c r="F342" s="25"/>
      <c r="G342" s="25"/>
      <c r="H342" s="79"/>
      <c r="I342" s="83"/>
    </row>
    <row r="343" spans="1:9">
      <c r="A343" s="78"/>
      <c r="B343" s="41"/>
      <c r="C343" s="55"/>
      <c r="D343" s="25"/>
      <c r="E343" s="25"/>
      <c r="F343" s="25"/>
      <c r="G343" s="25"/>
      <c r="H343" s="79"/>
      <c r="I343" s="83"/>
    </row>
    <row r="344" spans="1:9">
      <c r="A344" s="78"/>
      <c r="B344" s="41"/>
      <c r="C344" s="55"/>
      <c r="D344" s="25"/>
      <c r="E344" s="25"/>
      <c r="F344" s="25"/>
      <c r="G344" s="25"/>
      <c r="H344" s="79"/>
      <c r="I344" s="83"/>
    </row>
    <row r="345" spans="1:9">
      <c r="A345" s="78"/>
      <c r="B345" s="41"/>
      <c r="C345" s="55"/>
      <c r="D345" s="25"/>
      <c r="E345" s="25"/>
      <c r="F345" s="25"/>
      <c r="G345" s="25"/>
      <c r="H345" s="79"/>
      <c r="I345" s="83"/>
    </row>
    <row r="346" spans="1:9">
      <c r="A346" s="78"/>
      <c r="B346" s="41"/>
      <c r="C346" s="55"/>
      <c r="D346" s="25"/>
      <c r="E346" s="25"/>
      <c r="F346" s="25"/>
      <c r="G346" s="25"/>
      <c r="H346" s="79"/>
      <c r="I346" s="83"/>
    </row>
    <row r="347" spans="1:9">
      <c r="A347" s="78"/>
      <c r="B347" s="41"/>
      <c r="C347" s="55"/>
      <c r="D347" s="25"/>
      <c r="E347" s="25"/>
      <c r="F347" s="25"/>
      <c r="G347" s="25"/>
      <c r="H347" s="79"/>
      <c r="I347" s="83"/>
    </row>
    <row r="348" spans="1:9">
      <c r="A348" s="78"/>
      <c r="B348" s="41"/>
      <c r="C348" s="55"/>
      <c r="D348" s="25"/>
      <c r="E348" s="25"/>
      <c r="F348" s="25"/>
      <c r="G348" s="25"/>
      <c r="H348" s="79"/>
      <c r="I348" s="83"/>
    </row>
    <row r="349" spans="1:9">
      <c r="A349" s="78"/>
      <c r="B349" s="41"/>
      <c r="C349" s="55"/>
      <c r="D349" s="25"/>
      <c r="E349" s="25"/>
      <c r="F349" s="25"/>
      <c r="G349" s="25"/>
      <c r="H349" s="79"/>
      <c r="I349" s="83"/>
    </row>
    <row r="350" spans="1:9">
      <c r="A350" s="78"/>
      <c r="B350" s="41"/>
      <c r="C350" s="55"/>
      <c r="D350" s="25"/>
      <c r="E350" s="25"/>
      <c r="F350" s="25"/>
      <c r="G350" s="25"/>
      <c r="H350" s="79"/>
      <c r="I350" s="83"/>
    </row>
    <row r="351" spans="1:9">
      <c r="A351" s="78"/>
      <c r="B351" s="41"/>
      <c r="C351" s="55"/>
      <c r="D351" s="25"/>
      <c r="E351" s="25"/>
      <c r="F351" s="25"/>
      <c r="G351" s="25"/>
      <c r="H351" s="79"/>
      <c r="I351" s="83"/>
    </row>
    <row r="352" spans="1:9">
      <c r="A352" s="78"/>
      <c r="B352" s="41"/>
      <c r="C352" s="55"/>
      <c r="D352" s="25"/>
      <c r="E352" s="25"/>
      <c r="F352" s="25"/>
      <c r="G352" s="25"/>
      <c r="H352" s="79"/>
      <c r="I352" s="83"/>
    </row>
    <row r="353" spans="1:9">
      <c r="A353" s="78"/>
      <c r="B353" s="41"/>
      <c r="C353" s="55"/>
      <c r="D353" s="25"/>
      <c r="E353" s="25"/>
      <c r="F353" s="25"/>
      <c r="G353" s="25"/>
      <c r="H353" s="79"/>
      <c r="I353" s="83"/>
    </row>
    <row r="354" spans="1:9">
      <c r="A354" s="78"/>
      <c r="B354" s="41"/>
      <c r="C354" s="55"/>
      <c r="D354" s="25"/>
      <c r="E354" s="25"/>
      <c r="F354" s="25"/>
      <c r="G354" s="25"/>
      <c r="H354" s="79"/>
      <c r="I354" s="83"/>
    </row>
    <row r="355" spans="1:9">
      <c r="A355" s="78"/>
      <c r="B355" s="41"/>
      <c r="C355" s="55"/>
      <c r="D355" s="25"/>
      <c r="E355" s="25"/>
      <c r="F355" s="25"/>
      <c r="G355" s="25"/>
      <c r="H355" s="79"/>
      <c r="I355" s="83"/>
    </row>
    <row r="356" spans="1:9">
      <c r="A356" s="78"/>
      <c r="B356" s="41"/>
      <c r="C356" s="55"/>
      <c r="D356" s="25"/>
      <c r="E356" s="25"/>
      <c r="F356" s="25"/>
      <c r="G356" s="25"/>
      <c r="H356" s="79"/>
      <c r="I356" s="83"/>
    </row>
    <row r="357" spans="1:9">
      <c r="A357" s="78"/>
      <c r="B357" s="41"/>
      <c r="C357" s="55"/>
      <c r="D357" s="25"/>
      <c r="E357" s="25"/>
      <c r="F357" s="25"/>
      <c r="G357" s="25"/>
      <c r="H357" s="79"/>
      <c r="I357" s="83"/>
    </row>
    <row r="358" spans="1:9">
      <c r="A358" s="78"/>
      <c r="B358" s="41"/>
      <c r="C358" s="55"/>
      <c r="D358" s="25"/>
      <c r="E358" s="25"/>
      <c r="F358" s="25"/>
      <c r="G358" s="25"/>
      <c r="H358" s="79"/>
      <c r="I358" s="83"/>
    </row>
    <row r="359" spans="1:9">
      <c r="A359" s="78"/>
      <c r="B359" s="41"/>
      <c r="C359" s="55"/>
      <c r="D359" s="25"/>
      <c r="E359" s="25"/>
      <c r="F359" s="25"/>
      <c r="G359" s="25"/>
      <c r="H359" s="79"/>
      <c r="I359" s="83"/>
    </row>
    <row r="360" spans="1:9">
      <c r="A360" s="78"/>
      <c r="B360" s="41"/>
      <c r="C360" s="55"/>
      <c r="D360" s="25"/>
      <c r="E360" s="25"/>
      <c r="F360" s="25"/>
      <c r="G360" s="25"/>
      <c r="H360" s="79"/>
      <c r="I360" s="83"/>
    </row>
    <row r="361" spans="1:9">
      <c r="A361" s="78"/>
      <c r="B361" s="41"/>
      <c r="C361" s="55"/>
      <c r="D361" s="25"/>
      <c r="E361" s="25"/>
      <c r="F361" s="25"/>
      <c r="G361" s="25"/>
      <c r="H361" s="79"/>
      <c r="I361" s="83"/>
    </row>
    <row r="362" spans="1:9">
      <c r="A362" s="78"/>
      <c r="B362" s="41"/>
      <c r="C362" s="55"/>
      <c r="D362" s="25"/>
      <c r="E362" s="25"/>
      <c r="F362" s="25"/>
      <c r="G362" s="25"/>
      <c r="H362" s="79"/>
      <c r="I362" s="83"/>
    </row>
    <row r="363" spans="1:9">
      <c r="A363" s="78"/>
      <c r="B363" s="41"/>
      <c r="C363" s="55"/>
      <c r="D363" s="25"/>
      <c r="E363" s="25"/>
      <c r="F363" s="25"/>
      <c r="G363" s="25"/>
      <c r="H363" s="79"/>
      <c r="I363" s="83"/>
    </row>
    <row r="364" spans="1:9">
      <c r="A364" s="78"/>
      <c r="B364" s="41"/>
      <c r="C364" s="55"/>
      <c r="D364" s="25"/>
      <c r="E364" s="25"/>
      <c r="F364" s="25"/>
      <c r="G364" s="25"/>
      <c r="H364" s="79"/>
      <c r="I364" s="83"/>
    </row>
    <row r="365" spans="1:9">
      <c r="A365" s="78"/>
      <c r="B365" s="41"/>
      <c r="C365" s="55"/>
      <c r="D365" s="25"/>
      <c r="E365" s="25"/>
      <c r="F365" s="25"/>
      <c r="G365" s="25"/>
      <c r="H365" s="79"/>
      <c r="I365" s="83"/>
    </row>
    <row r="366" spans="1:9">
      <c r="A366" s="78"/>
      <c r="B366" s="41"/>
      <c r="C366" s="55"/>
      <c r="D366" s="25"/>
      <c r="E366" s="25"/>
      <c r="F366" s="25"/>
      <c r="G366" s="25"/>
      <c r="H366" s="79"/>
      <c r="I366" s="83"/>
    </row>
    <row r="367" spans="1:9">
      <c r="A367" s="78"/>
      <c r="B367" s="41"/>
      <c r="C367" s="55"/>
      <c r="D367" s="25"/>
      <c r="E367" s="25"/>
      <c r="F367" s="25"/>
      <c r="G367" s="25"/>
      <c r="H367" s="79"/>
      <c r="I367" s="83"/>
    </row>
    <row r="368" spans="1:9">
      <c r="A368" s="78"/>
      <c r="B368" s="41"/>
      <c r="C368" s="55"/>
      <c r="D368" s="25"/>
      <c r="E368" s="25"/>
      <c r="F368" s="25"/>
      <c r="G368" s="25"/>
      <c r="H368" s="79"/>
      <c r="I368" s="83"/>
    </row>
    <row r="369" spans="1:9">
      <c r="A369" s="78"/>
      <c r="B369" s="41"/>
      <c r="C369" s="55"/>
      <c r="D369" s="25"/>
      <c r="E369" s="25"/>
      <c r="F369" s="25"/>
      <c r="G369" s="25"/>
      <c r="H369" s="79"/>
      <c r="I369" s="83"/>
    </row>
    <row r="370" spans="1:9">
      <c r="A370" s="78"/>
      <c r="B370" s="41"/>
      <c r="C370" s="55"/>
      <c r="D370" s="25"/>
      <c r="E370" s="25"/>
      <c r="F370" s="25"/>
      <c r="G370" s="25"/>
      <c r="H370" s="79"/>
      <c r="I370" s="83"/>
    </row>
    <row r="371" spans="1:9">
      <c r="A371" s="78"/>
      <c r="B371" s="41"/>
      <c r="C371" s="55"/>
      <c r="D371" s="25"/>
      <c r="E371" s="25"/>
      <c r="F371" s="25"/>
      <c r="G371" s="25"/>
      <c r="H371" s="79"/>
      <c r="I371" s="83"/>
    </row>
    <row r="372" spans="1:9">
      <c r="A372" s="78"/>
      <c r="B372" s="41"/>
      <c r="C372" s="55"/>
      <c r="D372" s="25"/>
      <c r="E372" s="25"/>
      <c r="F372" s="25"/>
      <c r="G372" s="25"/>
      <c r="H372" s="79"/>
      <c r="I372" s="83"/>
    </row>
    <row r="373" spans="1:9">
      <c r="A373" s="78"/>
      <c r="B373" s="41"/>
      <c r="C373" s="55"/>
      <c r="D373" s="25"/>
      <c r="E373" s="25"/>
      <c r="F373" s="25"/>
      <c r="G373" s="25"/>
      <c r="H373" s="79"/>
      <c r="I373" s="83"/>
    </row>
    <row r="374" spans="1:9">
      <c r="A374" s="78"/>
      <c r="B374" s="41"/>
      <c r="C374" s="55"/>
      <c r="D374" s="25"/>
      <c r="E374" s="25"/>
      <c r="F374" s="25"/>
      <c r="G374" s="25"/>
      <c r="H374" s="79"/>
      <c r="I374" s="83"/>
    </row>
    <row r="375" spans="1:9">
      <c r="A375" s="78"/>
      <c r="B375" s="41"/>
      <c r="C375" s="55"/>
      <c r="D375" s="25"/>
      <c r="E375" s="25"/>
      <c r="F375" s="25"/>
      <c r="G375" s="25"/>
      <c r="H375" s="79"/>
      <c r="I375" s="83"/>
    </row>
    <row r="376" spans="1:9">
      <c r="A376" s="78"/>
      <c r="B376" s="41"/>
      <c r="C376" s="55"/>
      <c r="D376" s="25"/>
      <c r="E376" s="25"/>
      <c r="F376" s="25"/>
      <c r="G376" s="25"/>
      <c r="H376" s="79"/>
      <c r="I376" s="83"/>
    </row>
    <row r="377" spans="1:9">
      <c r="A377" s="78"/>
      <c r="B377" s="41"/>
      <c r="C377" s="55"/>
      <c r="D377" s="25"/>
      <c r="E377" s="25"/>
      <c r="F377" s="25"/>
      <c r="G377" s="25"/>
      <c r="H377" s="79"/>
      <c r="I377" s="83"/>
    </row>
    <row r="378" spans="1:9">
      <c r="A378" s="78"/>
      <c r="B378" s="41"/>
      <c r="C378" s="55"/>
      <c r="D378" s="25"/>
      <c r="E378" s="25"/>
      <c r="F378" s="25"/>
      <c r="G378" s="25"/>
      <c r="H378" s="79"/>
      <c r="I378" s="83"/>
    </row>
    <row r="379" spans="1:9">
      <c r="A379" s="78"/>
      <c r="B379" s="41"/>
      <c r="C379" s="55"/>
      <c r="D379" s="25"/>
      <c r="E379" s="25"/>
      <c r="F379" s="25"/>
      <c r="G379" s="25"/>
      <c r="H379" s="79"/>
      <c r="I379" s="83"/>
    </row>
    <row r="380" spans="1:9">
      <c r="A380" s="78"/>
      <c r="B380" s="41"/>
      <c r="C380" s="55"/>
      <c r="D380" s="25"/>
      <c r="E380" s="25"/>
      <c r="F380" s="25"/>
      <c r="G380" s="25"/>
      <c r="H380" s="79"/>
      <c r="I380" s="83"/>
    </row>
    <row r="381" spans="1:9">
      <c r="A381" s="78"/>
      <c r="B381" s="41"/>
      <c r="C381" s="55"/>
      <c r="D381" s="25"/>
      <c r="E381" s="25"/>
      <c r="F381" s="25"/>
      <c r="G381" s="25"/>
      <c r="H381" s="79"/>
      <c r="I381" s="83"/>
    </row>
    <row r="382" spans="1:9">
      <c r="A382" s="78"/>
      <c r="B382" s="41"/>
      <c r="C382" s="55"/>
      <c r="D382" s="25"/>
      <c r="E382" s="25"/>
      <c r="F382" s="25"/>
      <c r="G382" s="25"/>
      <c r="H382" s="79"/>
      <c r="I382" s="83"/>
    </row>
    <row r="383" spans="1:9">
      <c r="A383" s="78"/>
      <c r="B383" s="41"/>
      <c r="C383" s="55"/>
      <c r="D383" s="25"/>
      <c r="E383" s="25"/>
      <c r="F383" s="25"/>
      <c r="G383" s="25"/>
      <c r="H383" s="79"/>
      <c r="I383" s="83"/>
    </row>
    <row r="384" spans="1:9">
      <c r="A384" s="78"/>
      <c r="B384" s="41"/>
      <c r="C384" s="55"/>
      <c r="D384" s="25"/>
      <c r="E384" s="25"/>
      <c r="F384" s="25"/>
      <c r="G384" s="25"/>
      <c r="H384" s="79"/>
      <c r="I384" s="83"/>
    </row>
    <row r="385" spans="1:9">
      <c r="A385" s="78"/>
      <c r="B385" s="41"/>
      <c r="C385" s="55"/>
      <c r="D385" s="25"/>
      <c r="E385" s="25"/>
      <c r="F385" s="25"/>
      <c r="G385" s="25"/>
      <c r="H385" s="79"/>
      <c r="I385" s="83"/>
    </row>
    <row r="386" spans="1:9">
      <c r="A386" s="78"/>
      <c r="B386" s="41"/>
      <c r="C386" s="55"/>
      <c r="D386" s="25"/>
      <c r="E386" s="25"/>
      <c r="F386" s="25"/>
      <c r="G386" s="25"/>
      <c r="H386" s="79"/>
      <c r="I386" s="83"/>
    </row>
    <row r="387" spans="1:9">
      <c r="A387" s="78"/>
      <c r="B387" s="41"/>
      <c r="C387" s="55"/>
      <c r="D387" s="25"/>
      <c r="E387" s="25"/>
      <c r="F387" s="25"/>
      <c r="G387" s="25"/>
      <c r="H387" s="79"/>
      <c r="I387" s="83"/>
    </row>
    <row r="388" spans="1:9" s="29" customFormat="1">
      <c r="A388" s="78"/>
      <c r="B388" s="41"/>
      <c r="C388" s="55"/>
      <c r="D388" s="25"/>
      <c r="E388" s="25"/>
      <c r="F388" s="25"/>
      <c r="G388" s="25"/>
      <c r="H388" s="79"/>
      <c r="I388" s="83"/>
    </row>
    <row r="389" spans="1:9" s="29" customFormat="1">
      <c r="A389" s="78"/>
      <c r="B389" s="41"/>
      <c r="C389" s="55"/>
      <c r="D389" s="25"/>
      <c r="E389" s="25"/>
      <c r="F389" s="25"/>
      <c r="G389" s="25"/>
      <c r="H389" s="79"/>
      <c r="I389" s="83"/>
    </row>
    <row r="390" spans="1:9" s="29" customFormat="1">
      <c r="A390" s="78"/>
      <c r="B390" s="41"/>
      <c r="C390" s="55"/>
      <c r="D390" s="25"/>
      <c r="E390" s="25"/>
      <c r="F390" s="25"/>
      <c r="G390" s="25"/>
      <c r="H390" s="79"/>
      <c r="I390" s="83"/>
    </row>
    <row r="391" spans="1:9" s="29" customFormat="1">
      <c r="A391" s="78"/>
      <c r="B391" s="41"/>
      <c r="C391" s="55"/>
      <c r="D391" s="25"/>
      <c r="E391" s="25"/>
      <c r="F391" s="25"/>
      <c r="G391" s="25"/>
      <c r="H391" s="79"/>
      <c r="I391" s="83"/>
    </row>
    <row r="392" spans="1:9" s="29" customFormat="1">
      <c r="A392" s="78"/>
      <c r="B392" s="41"/>
      <c r="C392" s="55"/>
      <c r="D392" s="25"/>
      <c r="E392" s="25"/>
      <c r="F392" s="25"/>
      <c r="G392" s="25"/>
      <c r="H392" s="79"/>
      <c r="I392" s="83"/>
    </row>
    <row r="393" spans="1:9" s="29" customFormat="1">
      <c r="A393" s="78"/>
      <c r="B393" s="41"/>
      <c r="C393" s="55"/>
      <c r="D393" s="25"/>
      <c r="E393" s="25"/>
      <c r="F393" s="25"/>
      <c r="G393" s="25"/>
      <c r="H393" s="79"/>
      <c r="I393" s="83"/>
    </row>
    <row r="394" spans="1:9" s="29" customFormat="1">
      <c r="A394" s="78"/>
      <c r="B394" s="41"/>
      <c r="C394" s="55"/>
      <c r="D394" s="25"/>
      <c r="E394" s="25"/>
      <c r="F394" s="25"/>
      <c r="G394" s="25"/>
      <c r="H394" s="79"/>
      <c r="I394" s="83"/>
    </row>
    <row r="395" spans="1:9" s="29" customFormat="1">
      <c r="A395" s="78"/>
      <c r="B395" s="41"/>
      <c r="C395" s="55"/>
      <c r="D395" s="25"/>
      <c r="E395" s="25"/>
      <c r="F395" s="25"/>
      <c r="G395" s="25"/>
      <c r="H395" s="79"/>
      <c r="I395" s="83"/>
    </row>
    <row r="396" spans="1:9" s="29" customFormat="1">
      <c r="A396" s="78"/>
      <c r="B396" s="41"/>
      <c r="C396" s="55"/>
      <c r="D396" s="25"/>
      <c r="E396" s="25"/>
      <c r="F396" s="25"/>
      <c r="G396" s="25"/>
      <c r="H396" s="79"/>
      <c r="I396" s="83"/>
    </row>
    <row r="397" spans="1:9" s="29" customFormat="1">
      <c r="A397" s="78"/>
      <c r="B397" s="41"/>
      <c r="C397" s="55"/>
      <c r="D397" s="25"/>
      <c r="E397" s="25"/>
      <c r="F397" s="25"/>
      <c r="G397" s="25"/>
      <c r="H397" s="79"/>
      <c r="I397" s="83"/>
    </row>
    <row r="398" spans="1:9" s="29" customFormat="1">
      <c r="A398" s="78"/>
      <c r="B398" s="41"/>
      <c r="C398" s="55"/>
      <c r="D398" s="25"/>
      <c r="E398" s="25"/>
      <c r="F398" s="25"/>
      <c r="G398" s="25"/>
      <c r="H398" s="79"/>
      <c r="I398" s="83"/>
    </row>
    <row r="399" spans="1:9" s="29" customFormat="1">
      <c r="A399" s="78"/>
      <c r="B399" s="41"/>
      <c r="C399" s="55"/>
      <c r="D399" s="25"/>
      <c r="E399" s="25"/>
      <c r="F399" s="25"/>
      <c r="G399" s="25"/>
      <c r="H399" s="79"/>
      <c r="I399" s="83"/>
    </row>
    <row r="400" spans="1:9" s="29" customFormat="1">
      <c r="A400" s="78"/>
      <c r="B400" s="41"/>
      <c r="C400" s="55"/>
      <c r="D400" s="25"/>
      <c r="E400" s="25"/>
      <c r="F400" s="25"/>
      <c r="G400" s="25"/>
      <c r="H400" s="79"/>
      <c r="I400" s="83"/>
    </row>
    <row r="401" spans="1:9" s="29" customFormat="1">
      <c r="A401" s="78"/>
      <c r="B401" s="41"/>
      <c r="C401" s="55"/>
      <c r="D401" s="25"/>
      <c r="E401" s="25"/>
      <c r="F401" s="25"/>
      <c r="G401" s="25"/>
      <c r="H401" s="79"/>
      <c r="I401" s="83"/>
    </row>
    <row r="402" spans="1:9" s="29" customFormat="1">
      <c r="A402" s="78"/>
      <c r="B402" s="41"/>
      <c r="C402" s="55"/>
      <c r="D402" s="25"/>
      <c r="E402" s="25"/>
      <c r="F402" s="25"/>
      <c r="G402" s="25"/>
      <c r="H402" s="79"/>
      <c r="I402" s="83"/>
    </row>
    <row r="403" spans="1:9" s="29" customFormat="1">
      <c r="A403" s="78"/>
      <c r="B403" s="41"/>
      <c r="C403" s="55"/>
      <c r="D403" s="25"/>
      <c r="E403" s="25"/>
      <c r="F403" s="25"/>
      <c r="G403" s="25"/>
      <c r="H403" s="79"/>
      <c r="I403" s="83"/>
    </row>
    <row r="404" spans="1:9" s="29" customFormat="1">
      <c r="A404" s="78"/>
      <c r="B404" s="41"/>
      <c r="C404" s="55"/>
      <c r="D404" s="25"/>
      <c r="E404" s="25"/>
      <c r="F404" s="25"/>
      <c r="G404" s="25"/>
      <c r="H404" s="79"/>
      <c r="I404" s="83"/>
    </row>
    <row r="405" spans="1:9" s="29" customFormat="1">
      <c r="A405" s="78"/>
      <c r="B405" s="41"/>
      <c r="C405" s="55"/>
      <c r="D405" s="25"/>
      <c r="E405" s="25"/>
      <c r="F405" s="25"/>
      <c r="G405" s="25"/>
      <c r="H405" s="79"/>
      <c r="I405" s="83"/>
    </row>
    <row r="406" spans="1:9" s="29" customFormat="1">
      <c r="A406" s="78"/>
      <c r="B406" s="41"/>
      <c r="C406" s="55"/>
      <c r="D406" s="25"/>
      <c r="E406" s="25"/>
      <c r="F406" s="25"/>
      <c r="G406" s="25"/>
      <c r="H406" s="79"/>
      <c r="I406" s="83"/>
    </row>
    <row r="407" spans="1:9" s="29" customFormat="1">
      <c r="A407" s="78"/>
      <c r="B407" s="41"/>
      <c r="C407" s="55"/>
      <c r="D407" s="25"/>
      <c r="E407" s="25"/>
      <c r="F407" s="25"/>
      <c r="G407" s="25"/>
      <c r="H407" s="79"/>
      <c r="I407" s="83"/>
    </row>
    <row r="408" spans="1:9" s="29" customFormat="1">
      <c r="A408" s="78"/>
      <c r="B408" s="41"/>
      <c r="C408" s="55"/>
      <c r="D408" s="25"/>
      <c r="E408" s="25"/>
      <c r="F408" s="25"/>
      <c r="G408" s="25"/>
      <c r="H408" s="79"/>
      <c r="I408" s="83"/>
    </row>
    <row r="409" spans="1:9" s="29" customFormat="1">
      <c r="A409" s="78"/>
      <c r="B409" s="41"/>
      <c r="C409" s="55"/>
      <c r="D409" s="25"/>
      <c r="E409" s="25"/>
      <c r="F409" s="25"/>
      <c r="G409" s="25"/>
      <c r="H409" s="79"/>
      <c r="I409" s="83"/>
    </row>
    <row r="410" spans="1:9" s="29" customFormat="1">
      <c r="A410" s="78"/>
      <c r="B410" s="41"/>
      <c r="C410" s="55"/>
      <c r="D410" s="25"/>
      <c r="E410" s="25"/>
      <c r="F410" s="25"/>
      <c r="G410" s="25"/>
      <c r="H410" s="79"/>
      <c r="I410" s="83"/>
    </row>
    <row r="411" spans="1:9" s="29" customFormat="1">
      <c r="A411" s="78"/>
      <c r="B411" s="41"/>
      <c r="C411" s="55"/>
      <c r="D411" s="25"/>
      <c r="E411" s="25"/>
      <c r="F411" s="25"/>
      <c r="G411" s="25"/>
      <c r="H411" s="79"/>
      <c r="I411" s="83"/>
    </row>
    <row r="412" spans="1:9" s="29" customFormat="1">
      <c r="A412" s="78"/>
      <c r="B412" s="41"/>
      <c r="C412" s="55"/>
      <c r="D412" s="25"/>
      <c r="E412" s="25"/>
      <c r="F412" s="25"/>
      <c r="G412" s="25"/>
      <c r="H412" s="79"/>
      <c r="I412" s="83"/>
    </row>
    <row r="413" spans="1:9" s="29" customFormat="1">
      <c r="A413" s="78"/>
      <c r="B413" s="41"/>
      <c r="C413" s="55"/>
      <c r="D413" s="25"/>
      <c r="E413" s="25"/>
      <c r="F413" s="25"/>
      <c r="G413" s="25"/>
      <c r="H413" s="79"/>
      <c r="I413" s="83"/>
    </row>
    <row r="414" spans="1:9" s="29" customFormat="1">
      <c r="A414" s="78"/>
      <c r="B414" s="41"/>
      <c r="C414" s="55"/>
      <c r="D414" s="25"/>
      <c r="E414" s="25"/>
      <c r="F414" s="25"/>
      <c r="G414" s="25"/>
      <c r="H414" s="79"/>
      <c r="I414" s="83"/>
    </row>
    <row r="415" spans="1:9" s="29" customFormat="1">
      <c r="A415" s="78"/>
      <c r="B415" s="41"/>
      <c r="C415" s="55"/>
      <c r="D415" s="25"/>
      <c r="E415" s="25"/>
      <c r="F415" s="25"/>
      <c r="G415" s="25"/>
      <c r="H415" s="79"/>
      <c r="I415" s="83"/>
    </row>
    <row r="416" spans="1:9" s="29" customFormat="1">
      <c r="A416" s="78"/>
      <c r="B416" s="41"/>
      <c r="C416" s="55"/>
      <c r="D416" s="25"/>
      <c r="E416" s="25"/>
      <c r="F416" s="25"/>
      <c r="G416" s="25"/>
      <c r="H416" s="79"/>
      <c r="I416" s="83"/>
    </row>
    <row r="417" spans="1:9" s="29" customFormat="1">
      <c r="A417" s="78"/>
      <c r="B417" s="41"/>
      <c r="C417" s="55"/>
      <c r="D417" s="25"/>
      <c r="E417" s="25"/>
      <c r="F417" s="25"/>
      <c r="G417" s="25"/>
      <c r="H417" s="79"/>
      <c r="I417" s="83"/>
    </row>
    <row r="418" spans="1:9" s="29" customFormat="1">
      <c r="A418" s="78"/>
      <c r="B418" s="41"/>
      <c r="C418" s="55"/>
      <c r="D418" s="25"/>
      <c r="E418" s="25"/>
      <c r="F418" s="25"/>
      <c r="G418" s="25"/>
      <c r="H418" s="79"/>
      <c r="I418" s="83"/>
    </row>
    <row r="419" spans="1:9" s="29" customFormat="1">
      <c r="A419" s="78"/>
      <c r="B419" s="41"/>
      <c r="C419" s="55"/>
      <c r="D419" s="25"/>
      <c r="E419" s="25"/>
      <c r="F419" s="25"/>
      <c r="G419" s="25"/>
      <c r="H419" s="79"/>
      <c r="I419" s="83"/>
    </row>
    <row r="420" spans="1:9" s="29" customFormat="1">
      <c r="A420" s="78"/>
      <c r="B420" s="41"/>
      <c r="C420" s="55"/>
      <c r="D420" s="25"/>
      <c r="E420" s="25"/>
      <c r="F420" s="25"/>
      <c r="G420" s="25"/>
      <c r="H420" s="79"/>
      <c r="I420" s="83"/>
    </row>
    <row r="421" spans="1:9" s="29" customFormat="1">
      <c r="A421" s="78"/>
      <c r="B421" s="41"/>
      <c r="C421" s="55"/>
      <c r="D421" s="25"/>
      <c r="E421" s="25"/>
      <c r="F421" s="25"/>
      <c r="G421" s="25"/>
      <c r="H421" s="79"/>
      <c r="I421" s="83"/>
    </row>
    <row r="422" spans="1:9" s="29" customFormat="1">
      <c r="A422" s="78"/>
      <c r="B422" s="41"/>
      <c r="C422" s="55"/>
      <c r="D422" s="25"/>
      <c r="E422" s="25"/>
      <c r="F422" s="25"/>
      <c r="G422" s="25"/>
      <c r="H422" s="79"/>
      <c r="I422" s="83"/>
    </row>
    <row r="423" spans="1:9" s="29" customFormat="1">
      <c r="A423" s="78"/>
      <c r="B423" s="41"/>
      <c r="C423" s="55"/>
      <c r="D423" s="25"/>
      <c r="E423" s="25"/>
      <c r="F423" s="25"/>
      <c r="G423" s="25"/>
      <c r="H423" s="79"/>
      <c r="I423" s="83"/>
    </row>
    <row r="424" spans="1:9" s="29" customFormat="1">
      <c r="A424" s="78"/>
      <c r="B424" s="41"/>
      <c r="C424" s="55"/>
      <c r="D424" s="25"/>
      <c r="E424" s="25"/>
      <c r="F424" s="25"/>
      <c r="G424" s="25"/>
      <c r="H424" s="79"/>
      <c r="I424" s="83"/>
    </row>
    <row r="425" spans="1:9" s="29" customFormat="1">
      <c r="A425" s="78"/>
      <c r="B425" s="41"/>
      <c r="C425" s="55"/>
      <c r="D425" s="25"/>
      <c r="E425" s="25"/>
      <c r="F425" s="25"/>
      <c r="G425" s="25"/>
      <c r="H425" s="79"/>
      <c r="I425" s="83"/>
    </row>
    <row r="426" spans="1:9" s="29" customFormat="1">
      <c r="A426" s="78"/>
      <c r="B426" s="41"/>
      <c r="C426" s="55"/>
      <c r="D426" s="25"/>
      <c r="E426" s="25"/>
      <c r="F426" s="25"/>
      <c r="G426" s="25"/>
      <c r="H426" s="79"/>
      <c r="I426" s="83"/>
    </row>
    <row r="427" spans="1:9" s="29" customFormat="1">
      <c r="A427" s="78"/>
      <c r="B427" s="41"/>
      <c r="C427" s="55"/>
      <c r="D427" s="25"/>
      <c r="E427" s="25"/>
      <c r="F427" s="25"/>
      <c r="G427" s="25"/>
      <c r="H427" s="79"/>
      <c r="I427" s="83"/>
    </row>
    <row r="428" spans="1:9" s="29" customFormat="1">
      <c r="A428" s="78"/>
      <c r="B428" s="41"/>
      <c r="C428" s="55"/>
      <c r="D428" s="25"/>
      <c r="E428" s="25"/>
      <c r="F428" s="25"/>
      <c r="G428" s="25"/>
      <c r="H428" s="79"/>
      <c r="I428" s="83"/>
    </row>
    <row r="429" spans="1:9" s="29" customFormat="1">
      <c r="A429" s="78"/>
      <c r="B429" s="41"/>
      <c r="C429" s="55"/>
      <c r="D429" s="25"/>
      <c r="E429" s="25"/>
      <c r="F429" s="25"/>
      <c r="G429" s="25"/>
      <c r="H429" s="79"/>
      <c r="I429" s="83"/>
    </row>
    <row r="430" spans="1:9" s="29" customFormat="1">
      <c r="A430" s="78"/>
      <c r="B430" s="41"/>
      <c r="C430" s="55"/>
      <c r="D430" s="25"/>
      <c r="E430" s="25"/>
      <c r="F430" s="25"/>
      <c r="G430" s="25"/>
      <c r="H430" s="79"/>
      <c r="I430" s="83"/>
    </row>
    <row r="431" spans="1:9" s="29" customFormat="1">
      <c r="A431" s="78"/>
      <c r="B431" s="41"/>
      <c r="C431" s="55"/>
      <c r="D431" s="25"/>
      <c r="E431" s="25"/>
      <c r="F431" s="25"/>
      <c r="G431" s="25"/>
      <c r="H431" s="79"/>
      <c r="I431" s="83"/>
    </row>
    <row r="432" spans="1:9" s="29" customFormat="1">
      <c r="A432" s="78"/>
      <c r="B432" s="41"/>
      <c r="C432" s="55"/>
      <c r="D432" s="25"/>
      <c r="E432" s="25"/>
      <c r="F432" s="25"/>
      <c r="G432" s="25"/>
      <c r="H432" s="79"/>
      <c r="I432" s="83"/>
    </row>
    <row r="433" spans="1:9" s="29" customFormat="1">
      <c r="A433" s="78"/>
      <c r="B433" s="41"/>
      <c r="C433" s="55"/>
      <c r="D433" s="25"/>
      <c r="E433" s="25"/>
      <c r="F433" s="25"/>
      <c r="G433" s="25"/>
      <c r="H433" s="79"/>
      <c r="I433" s="83"/>
    </row>
    <row r="434" spans="1:9" s="29" customFormat="1">
      <c r="A434" s="78"/>
      <c r="B434" s="41"/>
      <c r="C434" s="55"/>
      <c r="D434" s="25"/>
      <c r="E434" s="25"/>
      <c r="F434" s="25"/>
      <c r="G434" s="25"/>
      <c r="H434" s="79"/>
      <c r="I434" s="83"/>
    </row>
    <row r="435" spans="1:9" s="29" customFormat="1">
      <c r="A435" s="78"/>
      <c r="B435" s="41"/>
      <c r="C435" s="55"/>
      <c r="D435" s="25"/>
      <c r="E435" s="25"/>
      <c r="F435" s="25"/>
      <c r="G435" s="25"/>
      <c r="H435" s="79"/>
      <c r="I435" s="83"/>
    </row>
    <row r="436" spans="1:9" s="29" customFormat="1">
      <c r="A436" s="78"/>
      <c r="B436" s="41"/>
      <c r="C436" s="55"/>
      <c r="D436" s="25"/>
      <c r="E436" s="25"/>
      <c r="F436" s="25"/>
      <c r="G436" s="25"/>
      <c r="H436" s="79"/>
      <c r="I436" s="83"/>
    </row>
    <row r="437" spans="1:9" s="29" customFormat="1">
      <c r="A437" s="78"/>
      <c r="B437" s="41"/>
      <c r="C437" s="55"/>
      <c r="D437" s="25"/>
      <c r="E437" s="25"/>
      <c r="F437" s="25"/>
      <c r="G437" s="25"/>
      <c r="H437" s="79"/>
      <c r="I437" s="83"/>
    </row>
    <row r="438" spans="1:9" s="29" customFormat="1">
      <c r="A438" s="78"/>
      <c r="B438" s="41"/>
      <c r="C438" s="55"/>
      <c r="D438" s="25"/>
      <c r="E438" s="25"/>
      <c r="F438" s="25"/>
      <c r="G438" s="25"/>
      <c r="H438" s="79"/>
      <c r="I438" s="83"/>
    </row>
    <row r="439" spans="1:9" s="29" customFormat="1">
      <c r="A439" s="78"/>
      <c r="B439" s="41"/>
      <c r="C439" s="55"/>
      <c r="D439" s="25"/>
      <c r="E439" s="25"/>
      <c r="F439" s="25"/>
      <c r="G439" s="25"/>
      <c r="H439" s="79"/>
      <c r="I439" s="83"/>
    </row>
    <row r="440" spans="1:9" s="29" customFormat="1">
      <c r="A440" s="78"/>
      <c r="B440" s="41"/>
      <c r="C440" s="55"/>
      <c r="D440" s="25"/>
      <c r="E440" s="25"/>
      <c r="F440" s="25"/>
      <c r="G440" s="25"/>
      <c r="H440" s="79"/>
      <c r="I440" s="83"/>
    </row>
    <row r="441" spans="1:9" s="29" customFormat="1">
      <c r="A441" s="78"/>
      <c r="B441" s="41"/>
      <c r="C441" s="55"/>
      <c r="D441" s="25"/>
      <c r="E441" s="25"/>
      <c r="F441" s="25"/>
      <c r="G441" s="25"/>
      <c r="H441" s="79"/>
      <c r="I441" s="83"/>
    </row>
    <row r="442" spans="1:9" s="29" customFormat="1">
      <c r="A442" s="78"/>
      <c r="B442" s="41"/>
      <c r="C442" s="55"/>
      <c r="D442" s="25"/>
      <c r="E442" s="25"/>
      <c r="F442" s="25"/>
      <c r="G442" s="25"/>
      <c r="H442" s="79"/>
      <c r="I442" s="83"/>
    </row>
    <row r="443" spans="1:9" s="29" customFormat="1">
      <c r="A443" s="78"/>
      <c r="B443" s="41"/>
      <c r="C443" s="55"/>
      <c r="D443" s="25"/>
      <c r="E443" s="25"/>
      <c r="F443" s="25"/>
      <c r="G443" s="25"/>
      <c r="H443" s="79"/>
      <c r="I443" s="83"/>
    </row>
    <row r="444" spans="1:9" s="29" customFormat="1">
      <c r="A444" s="78"/>
      <c r="B444" s="41"/>
      <c r="C444" s="55"/>
      <c r="D444" s="25"/>
      <c r="E444" s="25"/>
      <c r="F444" s="25"/>
      <c r="G444" s="25"/>
      <c r="H444" s="79"/>
      <c r="I444" s="83"/>
    </row>
    <row r="445" spans="1:9" s="29" customFormat="1">
      <c r="A445" s="78"/>
      <c r="B445" s="41"/>
      <c r="C445" s="55"/>
      <c r="D445" s="25"/>
      <c r="E445" s="25"/>
      <c r="F445" s="25"/>
      <c r="G445" s="25"/>
      <c r="H445" s="79"/>
      <c r="I445" s="83"/>
    </row>
    <row r="446" spans="1:9" s="29" customFormat="1">
      <c r="A446" s="78"/>
      <c r="B446" s="41"/>
      <c r="C446" s="55"/>
      <c r="D446" s="25"/>
      <c r="E446" s="25"/>
      <c r="F446" s="25"/>
      <c r="G446" s="25"/>
      <c r="H446" s="79"/>
      <c r="I446" s="83"/>
    </row>
    <row r="447" spans="1:9" s="29" customFormat="1">
      <c r="A447" s="78"/>
      <c r="B447" s="41"/>
      <c r="C447" s="55"/>
      <c r="D447" s="25"/>
      <c r="E447" s="25"/>
      <c r="F447" s="25"/>
      <c r="G447" s="25"/>
      <c r="H447" s="79"/>
      <c r="I447" s="83"/>
    </row>
    <row r="448" spans="1:9" s="29" customFormat="1">
      <c r="A448" s="78"/>
      <c r="B448" s="41"/>
      <c r="C448" s="55"/>
      <c r="D448" s="25"/>
      <c r="E448" s="25"/>
      <c r="F448" s="25"/>
      <c r="G448" s="25"/>
      <c r="H448" s="79"/>
      <c r="I448" s="83"/>
    </row>
    <row r="449" spans="1:9" s="29" customFormat="1">
      <c r="A449" s="78"/>
      <c r="B449" s="41"/>
      <c r="C449" s="55"/>
      <c r="D449" s="25"/>
      <c r="E449" s="25"/>
      <c r="F449" s="25"/>
      <c r="G449" s="25"/>
      <c r="H449" s="79"/>
      <c r="I449" s="83"/>
    </row>
    <row r="450" spans="1:9" s="29" customFormat="1">
      <c r="A450" s="78"/>
      <c r="B450" s="41"/>
      <c r="C450" s="55"/>
      <c r="D450" s="25"/>
      <c r="E450" s="25"/>
      <c r="F450" s="25"/>
      <c r="G450" s="25"/>
      <c r="H450" s="79"/>
      <c r="I450" s="83"/>
    </row>
    <row r="451" spans="1:9" s="29" customFormat="1">
      <c r="A451" s="78"/>
      <c r="B451" s="41"/>
      <c r="C451" s="55"/>
      <c r="D451" s="25"/>
      <c r="E451" s="25"/>
      <c r="F451" s="25"/>
      <c r="G451" s="25"/>
      <c r="H451" s="79"/>
      <c r="I451" s="83"/>
    </row>
    <row r="452" spans="1:9" s="29" customFormat="1">
      <c r="A452" s="78"/>
      <c r="B452" s="41"/>
      <c r="C452" s="55"/>
      <c r="D452" s="25"/>
      <c r="E452" s="25"/>
      <c r="F452" s="25"/>
      <c r="G452" s="25"/>
      <c r="H452" s="79"/>
      <c r="I452" s="83"/>
    </row>
    <row r="453" spans="1:9" s="29" customFormat="1">
      <c r="A453" s="78"/>
      <c r="B453" s="41"/>
      <c r="C453" s="55"/>
      <c r="D453" s="25"/>
      <c r="E453" s="25"/>
      <c r="F453" s="25"/>
      <c r="G453" s="25"/>
      <c r="H453" s="79"/>
      <c r="I453" s="83"/>
    </row>
    <row r="454" spans="1:9" s="29" customFormat="1">
      <c r="A454" s="78"/>
      <c r="B454" s="41"/>
      <c r="C454" s="55"/>
      <c r="D454" s="25"/>
      <c r="E454" s="25"/>
      <c r="F454" s="25"/>
      <c r="G454" s="25"/>
      <c r="H454" s="79"/>
      <c r="I454" s="83"/>
    </row>
    <row r="455" spans="1:9" s="29" customFormat="1">
      <c r="A455" s="78"/>
      <c r="B455" s="41"/>
      <c r="C455" s="55"/>
      <c r="D455" s="25"/>
      <c r="E455" s="25"/>
      <c r="F455" s="25"/>
      <c r="G455" s="25"/>
      <c r="H455" s="79"/>
      <c r="I455" s="83"/>
    </row>
    <row r="456" spans="1:9" s="29" customFormat="1">
      <c r="A456" s="78"/>
      <c r="B456" s="41"/>
      <c r="C456" s="55"/>
      <c r="D456" s="25"/>
      <c r="E456" s="25"/>
      <c r="F456" s="25"/>
      <c r="G456" s="25"/>
      <c r="H456" s="79"/>
      <c r="I456" s="83"/>
    </row>
    <row r="457" spans="1:9" s="29" customFormat="1">
      <c r="A457" s="78"/>
      <c r="B457" s="41"/>
      <c r="C457" s="55"/>
      <c r="D457" s="25"/>
      <c r="E457" s="25"/>
      <c r="F457" s="25"/>
      <c r="G457" s="25"/>
      <c r="H457" s="79"/>
      <c r="I457" s="83"/>
    </row>
    <row r="458" spans="1:9" s="29" customFormat="1">
      <c r="A458" s="78"/>
      <c r="B458" s="41"/>
      <c r="C458" s="55"/>
      <c r="D458" s="25"/>
      <c r="E458" s="25"/>
      <c r="F458" s="25"/>
      <c r="G458" s="25"/>
      <c r="H458" s="79"/>
      <c r="I458" s="83"/>
    </row>
    <row r="459" spans="1:9" s="29" customFormat="1">
      <c r="A459" s="78"/>
      <c r="B459" s="41"/>
      <c r="C459" s="55"/>
      <c r="D459" s="25"/>
      <c r="E459" s="25"/>
      <c r="F459" s="25"/>
      <c r="G459" s="25"/>
      <c r="H459" s="79"/>
      <c r="I459" s="83"/>
    </row>
    <row r="460" spans="1:9" s="29" customFormat="1">
      <c r="A460" s="78"/>
      <c r="B460" s="41"/>
      <c r="C460" s="55"/>
      <c r="D460" s="25"/>
      <c r="E460" s="25"/>
      <c r="F460" s="25"/>
      <c r="G460" s="25"/>
      <c r="H460" s="79"/>
      <c r="I460" s="83"/>
    </row>
    <row r="461" spans="1:9" s="29" customFormat="1">
      <c r="A461" s="78"/>
      <c r="B461" s="41"/>
      <c r="C461" s="55"/>
      <c r="D461" s="25"/>
      <c r="E461" s="25"/>
      <c r="F461" s="25"/>
      <c r="G461" s="25"/>
      <c r="H461" s="79"/>
      <c r="I461" s="83"/>
    </row>
    <row r="462" spans="1:9" s="29" customFormat="1">
      <c r="A462" s="78"/>
      <c r="B462" s="41"/>
      <c r="C462" s="55"/>
      <c r="D462" s="25"/>
      <c r="E462" s="25"/>
      <c r="F462" s="25"/>
      <c r="G462" s="25"/>
      <c r="H462" s="79"/>
      <c r="I462" s="83"/>
    </row>
    <row r="463" spans="1:9" s="29" customFormat="1">
      <c r="A463" s="78"/>
      <c r="B463" s="41"/>
      <c r="C463" s="55"/>
      <c r="D463" s="25"/>
      <c r="E463" s="25"/>
      <c r="F463" s="25"/>
      <c r="G463" s="25"/>
      <c r="H463" s="79"/>
      <c r="I463" s="83"/>
    </row>
    <row r="464" spans="1:9" s="29" customFormat="1">
      <c r="A464" s="78"/>
      <c r="B464" s="41"/>
      <c r="C464" s="55"/>
      <c r="D464" s="25"/>
      <c r="E464" s="25"/>
      <c r="F464" s="25"/>
      <c r="G464" s="25"/>
      <c r="H464" s="79"/>
      <c r="I464" s="83"/>
    </row>
    <row r="465" spans="1:9" s="29" customFormat="1">
      <c r="A465" s="78"/>
      <c r="B465" s="41"/>
      <c r="C465" s="55"/>
      <c r="D465" s="25"/>
      <c r="E465" s="25"/>
      <c r="F465" s="25"/>
      <c r="G465" s="25"/>
      <c r="H465" s="79"/>
      <c r="I465" s="83"/>
    </row>
    <row r="466" spans="1:9" s="29" customFormat="1">
      <c r="A466" s="78"/>
      <c r="B466" s="41"/>
      <c r="C466" s="55"/>
      <c r="D466" s="25"/>
      <c r="E466" s="25"/>
      <c r="F466" s="25"/>
      <c r="G466" s="25"/>
      <c r="H466" s="79"/>
      <c r="I466" s="83"/>
    </row>
    <row r="467" spans="1:9" s="29" customFormat="1">
      <c r="A467" s="78"/>
      <c r="B467" s="41"/>
      <c r="C467" s="55"/>
      <c r="D467" s="25"/>
      <c r="E467" s="25"/>
      <c r="F467" s="25"/>
      <c r="G467" s="25"/>
      <c r="H467" s="79"/>
      <c r="I467" s="83"/>
    </row>
    <row r="468" spans="1:9" s="29" customFormat="1">
      <c r="A468" s="78"/>
      <c r="B468" s="41"/>
      <c r="C468" s="55"/>
      <c r="D468" s="25"/>
      <c r="E468" s="25"/>
      <c r="F468" s="25"/>
      <c r="G468" s="25"/>
      <c r="H468" s="79"/>
      <c r="I468" s="83"/>
    </row>
    <row r="469" spans="1:9" s="29" customFormat="1">
      <c r="A469" s="78"/>
      <c r="B469" s="41"/>
      <c r="C469" s="55"/>
      <c r="D469" s="25"/>
      <c r="E469" s="25"/>
      <c r="F469" s="25"/>
      <c r="G469" s="25"/>
      <c r="H469" s="79"/>
      <c r="I469" s="83"/>
    </row>
    <row r="470" spans="1:9" s="29" customFormat="1">
      <c r="A470" s="78"/>
      <c r="B470" s="41"/>
      <c r="C470" s="55"/>
      <c r="D470" s="25"/>
      <c r="E470" s="25"/>
      <c r="F470" s="25"/>
      <c r="G470" s="25"/>
      <c r="H470" s="79"/>
      <c r="I470" s="83"/>
    </row>
    <row r="471" spans="1:9" s="29" customFormat="1">
      <c r="A471" s="78"/>
      <c r="B471" s="41"/>
      <c r="C471" s="55"/>
      <c r="D471" s="25"/>
      <c r="E471" s="25"/>
      <c r="F471" s="25"/>
      <c r="G471" s="25"/>
      <c r="H471" s="79"/>
      <c r="I471" s="83"/>
    </row>
    <row r="472" spans="1:9" s="29" customFormat="1">
      <c r="A472" s="78"/>
      <c r="B472" s="41"/>
      <c r="C472" s="55"/>
      <c r="D472" s="25"/>
      <c r="E472" s="25"/>
      <c r="F472" s="25"/>
      <c r="G472" s="25"/>
      <c r="H472" s="79"/>
      <c r="I472" s="83"/>
    </row>
    <row r="473" spans="1:9" s="29" customFormat="1">
      <c r="A473" s="78"/>
      <c r="B473" s="41"/>
      <c r="C473" s="55"/>
      <c r="D473" s="25"/>
      <c r="E473" s="25"/>
      <c r="F473" s="25"/>
      <c r="G473" s="25"/>
      <c r="H473" s="79"/>
      <c r="I473" s="83"/>
    </row>
    <row r="474" spans="1:9" s="29" customFormat="1">
      <c r="A474" s="78"/>
      <c r="B474" s="41"/>
      <c r="C474" s="55"/>
      <c r="D474" s="25"/>
      <c r="E474" s="25"/>
      <c r="F474" s="25"/>
      <c r="G474" s="25"/>
      <c r="H474" s="79"/>
      <c r="I474" s="83"/>
    </row>
    <row r="475" spans="1:9" s="29" customFormat="1">
      <c r="A475" s="78"/>
      <c r="B475" s="41"/>
      <c r="C475" s="55"/>
      <c r="D475" s="25"/>
      <c r="E475" s="25"/>
      <c r="F475" s="25"/>
      <c r="G475" s="25"/>
      <c r="H475" s="79"/>
      <c r="I475" s="83"/>
    </row>
    <row r="476" spans="1:9" s="29" customFormat="1">
      <c r="A476" s="78"/>
      <c r="B476" s="41"/>
      <c r="C476" s="55"/>
      <c r="D476" s="25"/>
      <c r="E476" s="25"/>
      <c r="F476" s="25"/>
      <c r="G476" s="25"/>
      <c r="H476" s="79"/>
      <c r="I476" s="83"/>
    </row>
    <row r="477" spans="1:9" s="29" customFormat="1">
      <c r="A477" s="78"/>
      <c r="B477" s="41"/>
      <c r="C477" s="55"/>
      <c r="D477" s="25"/>
      <c r="E477" s="25"/>
      <c r="F477" s="25"/>
      <c r="G477" s="25"/>
      <c r="H477" s="79"/>
      <c r="I477" s="83"/>
    </row>
    <row r="478" spans="1:9" s="29" customFormat="1">
      <c r="A478" s="78"/>
      <c r="B478" s="41"/>
      <c r="C478" s="55"/>
      <c r="D478" s="25"/>
      <c r="E478" s="25"/>
      <c r="F478" s="25"/>
      <c r="G478" s="25"/>
      <c r="H478" s="79"/>
      <c r="I478" s="83"/>
    </row>
    <row r="479" spans="1:9" s="29" customFormat="1">
      <c r="A479" s="78"/>
      <c r="B479" s="41"/>
      <c r="C479" s="55"/>
      <c r="D479" s="25"/>
      <c r="E479" s="25"/>
      <c r="F479" s="25"/>
      <c r="G479" s="25"/>
      <c r="H479" s="79"/>
      <c r="I479" s="83"/>
    </row>
    <row r="480" spans="1:9" s="29" customFormat="1">
      <c r="A480" s="78"/>
      <c r="B480" s="41"/>
      <c r="C480" s="55"/>
      <c r="D480" s="25"/>
      <c r="E480" s="25"/>
      <c r="F480" s="25"/>
      <c r="G480" s="25"/>
      <c r="H480" s="79"/>
      <c r="I480" s="83"/>
    </row>
    <row r="481" spans="1:9" s="29" customFormat="1">
      <c r="A481" s="78"/>
      <c r="B481" s="41"/>
      <c r="C481" s="55"/>
      <c r="D481" s="25"/>
      <c r="E481" s="25"/>
      <c r="F481" s="25"/>
      <c r="G481" s="25"/>
      <c r="H481" s="79"/>
      <c r="I481" s="83"/>
    </row>
    <row r="482" spans="1:9" s="29" customFormat="1">
      <c r="A482" s="78"/>
      <c r="B482" s="41"/>
      <c r="C482" s="55"/>
      <c r="D482" s="25"/>
      <c r="E482" s="25"/>
      <c r="F482" s="25"/>
      <c r="G482" s="25"/>
      <c r="H482" s="79"/>
      <c r="I482" s="83"/>
    </row>
    <row r="483" spans="1:9" s="29" customFormat="1">
      <c r="A483" s="78"/>
      <c r="B483" s="41"/>
      <c r="C483" s="55"/>
      <c r="D483" s="25"/>
      <c r="E483" s="25"/>
      <c r="F483" s="25"/>
      <c r="G483" s="25"/>
      <c r="H483" s="79"/>
      <c r="I483" s="83"/>
    </row>
    <row r="484" spans="1:9" s="29" customFormat="1">
      <c r="A484" s="78"/>
      <c r="B484" s="41"/>
      <c r="C484" s="55"/>
      <c r="D484" s="25"/>
      <c r="E484" s="25"/>
      <c r="F484" s="25"/>
      <c r="G484" s="25"/>
      <c r="H484" s="79"/>
      <c r="I484" s="83"/>
    </row>
    <row r="485" spans="1:9" s="29" customFormat="1">
      <c r="A485" s="78"/>
      <c r="B485" s="41"/>
      <c r="C485" s="55"/>
      <c r="D485" s="25"/>
      <c r="E485" s="25"/>
      <c r="F485" s="25"/>
      <c r="G485" s="25"/>
      <c r="H485" s="79"/>
      <c r="I485" s="83"/>
    </row>
    <row r="486" spans="1:9" s="29" customFormat="1">
      <c r="A486" s="78"/>
      <c r="B486" s="41"/>
      <c r="C486" s="55"/>
      <c r="D486" s="25"/>
      <c r="E486" s="25"/>
      <c r="F486" s="25"/>
      <c r="G486" s="25"/>
      <c r="H486" s="79"/>
      <c r="I486" s="83"/>
    </row>
    <row r="487" spans="1:9" s="29" customFormat="1" ht="13.5" thickBot="1">
      <c r="A487" s="78"/>
      <c r="B487" s="76"/>
      <c r="C487" s="56"/>
      <c r="D487" s="46"/>
      <c r="E487" s="46"/>
      <c r="F487" s="46"/>
      <c r="G487" s="46"/>
      <c r="H487" s="80"/>
      <c r="I487" s="83"/>
    </row>
    <row r="488" spans="1:9" s="29" customFormat="1"/>
    <row r="489" spans="1:9" s="29" customFormat="1"/>
    <row r="490" spans="1:9" s="29" customFormat="1"/>
    <row r="491" spans="1:9" s="29" customFormat="1"/>
    <row r="492" spans="1:9" s="29" customFormat="1"/>
    <row r="493" spans="1:9" s="29" customFormat="1"/>
    <row r="494" spans="1:9" s="29" customFormat="1"/>
    <row r="495" spans="1:9" s="29" customFormat="1"/>
    <row r="496" spans="1:9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  <row r="506" s="29" customFormat="1"/>
    <row r="507" s="29" customFormat="1"/>
    <row r="508" s="29" customFormat="1"/>
    <row r="509" s="29" customFormat="1"/>
    <row r="510" s="29" customFormat="1"/>
    <row r="511" s="29" customFormat="1"/>
    <row r="512" s="29" customFormat="1"/>
    <row r="513" s="29" customFormat="1"/>
    <row r="514" s="29" customFormat="1"/>
    <row r="515" s="29" customFormat="1"/>
    <row r="516" s="29" customFormat="1"/>
    <row r="517" s="29" customFormat="1"/>
    <row r="518" s="29" customFormat="1"/>
    <row r="519" s="29" customFormat="1"/>
    <row r="520" s="29" customFormat="1"/>
    <row r="521" s="29" customFormat="1"/>
    <row r="522" s="29" customFormat="1"/>
    <row r="523" s="29" customFormat="1"/>
    <row r="524" s="29" customFormat="1"/>
    <row r="525" s="29" customFormat="1"/>
    <row r="526" s="29" customFormat="1"/>
    <row r="527" s="29" customFormat="1"/>
    <row r="528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  <row r="627" s="29" customFormat="1"/>
    <row r="628" s="29" customFormat="1"/>
    <row r="629" s="29" customFormat="1"/>
    <row r="630" s="29" customFormat="1"/>
    <row r="631" s="29" customFormat="1"/>
    <row r="632" s="29" customFormat="1"/>
    <row r="633" s="29" customFormat="1"/>
    <row r="634" s="29" customFormat="1"/>
    <row r="635" s="29" customFormat="1"/>
    <row r="636" s="29" customFormat="1"/>
    <row r="637" s="29" customFormat="1"/>
    <row r="638" s="29" customFormat="1"/>
    <row r="639" s="29" customFormat="1"/>
    <row r="640" s="29" customFormat="1"/>
    <row r="641" s="29" customFormat="1"/>
    <row r="642" s="29" customFormat="1"/>
    <row r="643" s="29" customFormat="1"/>
    <row r="644" s="29" customFormat="1"/>
    <row r="645" s="29" customFormat="1"/>
    <row r="646" s="29" customFormat="1"/>
    <row r="647" s="29" customFormat="1"/>
    <row r="648" s="29" customFormat="1"/>
    <row r="649" s="29" customFormat="1"/>
    <row r="650" s="29" customFormat="1"/>
    <row r="651" s="29" customFormat="1"/>
    <row r="652" s="29" customFormat="1"/>
    <row r="653" s="29" customFormat="1"/>
    <row r="654" s="29" customFormat="1"/>
    <row r="655" s="29" customFormat="1"/>
    <row r="656" s="29" customFormat="1"/>
    <row r="657" s="29" customFormat="1"/>
    <row r="658" s="29" customFormat="1"/>
    <row r="659" s="29" customFormat="1"/>
    <row r="660" s="29" customFormat="1"/>
    <row r="661" s="29" customFormat="1"/>
    <row r="662" s="29" customFormat="1"/>
    <row r="663" s="29" customFormat="1"/>
    <row r="664" s="29" customFormat="1"/>
    <row r="665" s="29" customFormat="1"/>
    <row r="666" s="29" customFormat="1"/>
    <row r="667" s="29" customFormat="1"/>
    <row r="668" s="29" customFormat="1"/>
    <row r="669" s="29" customFormat="1"/>
    <row r="670" s="29" customFormat="1"/>
    <row r="671" s="29" customFormat="1"/>
    <row r="672" s="29" customFormat="1"/>
    <row r="673" s="29" customFormat="1"/>
    <row r="674" s="29" customFormat="1"/>
    <row r="675" s="29" customFormat="1"/>
    <row r="676" s="29" customFormat="1"/>
    <row r="677" s="29" customFormat="1"/>
    <row r="678" s="29" customFormat="1"/>
    <row r="679" s="29" customFormat="1"/>
    <row r="680" s="29" customFormat="1"/>
    <row r="681" s="29" customFormat="1"/>
    <row r="682" s="29" customFormat="1"/>
    <row r="683" s="29" customFormat="1"/>
    <row r="684" s="29" customFormat="1"/>
    <row r="685" s="29" customFormat="1"/>
    <row r="686" s="29" customFormat="1"/>
    <row r="687" s="29" customFormat="1"/>
    <row r="688" s="29" customFormat="1"/>
    <row r="689" s="29" customFormat="1"/>
    <row r="690" s="29" customFormat="1"/>
    <row r="691" s="29" customFormat="1"/>
    <row r="692" s="29" customFormat="1"/>
    <row r="693" s="29" customFormat="1"/>
    <row r="694" s="29" customFormat="1"/>
    <row r="695" s="29" customFormat="1"/>
    <row r="696" s="29" customFormat="1"/>
    <row r="697" s="29" customFormat="1"/>
    <row r="698" s="29" customFormat="1"/>
    <row r="699" s="29" customFormat="1"/>
    <row r="700" s="29" customFormat="1"/>
    <row r="701" s="29" customFormat="1"/>
    <row r="702" s="29" customFormat="1"/>
    <row r="703" s="29" customFormat="1"/>
    <row r="704" s="29" customFormat="1"/>
    <row r="705" s="29" customFormat="1"/>
    <row r="706" s="29" customFormat="1"/>
    <row r="707" s="29" customFormat="1"/>
    <row r="708" s="29" customFormat="1"/>
    <row r="709" s="29" customFormat="1"/>
    <row r="710" s="29" customFormat="1"/>
    <row r="711" s="29" customFormat="1"/>
    <row r="712" s="29" customFormat="1"/>
    <row r="713" s="29" customFormat="1"/>
    <row r="714" s="29" customFormat="1"/>
    <row r="715" s="29" customFormat="1"/>
    <row r="716" s="29" customFormat="1"/>
    <row r="717" s="29" customFormat="1"/>
    <row r="718" s="29" customFormat="1"/>
    <row r="719" s="29" customFormat="1"/>
    <row r="720" s="29" customFormat="1"/>
    <row r="721" s="29" customFormat="1"/>
    <row r="722" s="29" customFormat="1"/>
    <row r="723" s="29" customFormat="1"/>
    <row r="724" s="29" customFormat="1"/>
    <row r="725" s="29" customFormat="1"/>
    <row r="726" s="29" customFormat="1"/>
    <row r="727" s="29" customFormat="1"/>
    <row r="728" s="29" customFormat="1"/>
    <row r="729" s="29" customFormat="1"/>
    <row r="730" s="29" customFormat="1"/>
    <row r="731" s="29" customFormat="1"/>
    <row r="732" s="29" customFormat="1"/>
    <row r="733" s="29" customFormat="1"/>
    <row r="734" s="29" customFormat="1"/>
    <row r="735" s="29" customFormat="1"/>
    <row r="736" s="29" customFormat="1"/>
    <row r="737" s="29" customFormat="1"/>
    <row r="738" s="29" customFormat="1"/>
    <row r="739" s="29" customFormat="1"/>
    <row r="740" s="29" customFormat="1"/>
    <row r="741" s="29" customFormat="1"/>
    <row r="742" s="29" customFormat="1"/>
    <row r="743" s="29" customFormat="1"/>
    <row r="744" s="29" customFormat="1"/>
    <row r="745" s="29" customFormat="1"/>
    <row r="746" s="29" customFormat="1"/>
    <row r="747" s="29" customFormat="1"/>
    <row r="748" s="29" customFormat="1"/>
    <row r="749" s="29" customFormat="1"/>
    <row r="750" s="29" customFormat="1"/>
    <row r="751" s="29" customFormat="1"/>
    <row r="752" s="29" customFormat="1"/>
    <row r="753" s="29" customFormat="1"/>
    <row r="754" s="29" customFormat="1"/>
    <row r="755" s="29" customFormat="1"/>
    <row r="756" s="29" customFormat="1"/>
    <row r="757" s="29" customFormat="1"/>
    <row r="758" s="29" customFormat="1"/>
    <row r="759" s="29" customFormat="1"/>
    <row r="760" s="29" customFormat="1"/>
    <row r="761" s="29" customFormat="1"/>
    <row r="762" s="29" customFormat="1"/>
    <row r="763" s="29" customFormat="1"/>
    <row r="764" s="29" customFormat="1"/>
    <row r="765" s="29" customFormat="1"/>
    <row r="766" s="29" customFormat="1"/>
    <row r="767" s="29" customFormat="1"/>
    <row r="768" s="29" customFormat="1"/>
    <row r="769" s="29" customFormat="1"/>
    <row r="770" s="29" customFormat="1"/>
    <row r="771" s="29" customFormat="1"/>
    <row r="772" s="29" customFormat="1"/>
    <row r="773" s="29" customFormat="1"/>
    <row r="774" s="29" customFormat="1"/>
    <row r="775" s="29" customFormat="1"/>
    <row r="776" s="29" customFormat="1"/>
    <row r="777" s="29" customFormat="1"/>
    <row r="778" s="29" customFormat="1"/>
    <row r="779" s="29" customFormat="1"/>
    <row r="780" s="29" customFormat="1"/>
    <row r="781" s="29" customFormat="1"/>
    <row r="782" s="29" customFormat="1"/>
    <row r="783" s="29" customFormat="1"/>
    <row r="784" s="29" customFormat="1"/>
    <row r="785" s="29" customFormat="1"/>
    <row r="786" s="29" customFormat="1"/>
    <row r="787" s="29" customFormat="1"/>
    <row r="788" s="29" customFormat="1"/>
    <row r="789" s="29" customFormat="1"/>
    <row r="790" s="29" customFormat="1"/>
    <row r="791" s="29" customFormat="1"/>
    <row r="792" s="29" customFormat="1"/>
    <row r="793" s="29" customFormat="1"/>
    <row r="794" s="29" customFormat="1"/>
    <row r="795" s="29" customFormat="1"/>
    <row r="796" s="29" customFormat="1"/>
    <row r="797" s="29" customFormat="1"/>
    <row r="798" s="29" customFormat="1"/>
    <row r="799" s="29" customFormat="1"/>
    <row r="800" s="29" customFormat="1"/>
    <row r="801" s="29" customFormat="1"/>
    <row r="802" s="29" customFormat="1"/>
    <row r="803" s="29" customFormat="1"/>
    <row r="804" s="29" customFormat="1"/>
    <row r="805" s="29" customFormat="1"/>
    <row r="806" s="29" customFormat="1"/>
    <row r="807" s="29" customFormat="1"/>
    <row r="808" s="29" customFormat="1"/>
    <row r="809" s="29" customFormat="1"/>
    <row r="810" s="29" customFormat="1"/>
    <row r="811" s="29" customFormat="1"/>
    <row r="812" s="29" customFormat="1"/>
    <row r="813" s="29" customFormat="1"/>
    <row r="814" s="29" customFormat="1"/>
    <row r="815" s="29" customFormat="1"/>
    <row r="816" s="29" customFormat="1"/>
    <row r="817" s="29" customFormat="1"/>
    <row r="818" s="29" customFormat="1"/>
    <row r="819" s="29" customFormat="1"/>
    <row r="820" s="29" customFormat="1"/>
    <row r="821" s="29" customFormat="1"/>
    <row r="822" s="29" customFormat="1"/>
    <row r="823" s="29" customFormat="1"/>
    <row r="824" s="29" customFormat="1"/>
    <row r="825" s="29" customFormat="1"/>
    <row r="826" s="29" customFormat="1"/>
    <row r="827" s="29" customFormat="1"/>
    <row r="828" s="29" customFormat="1"/>
    <row r="829" s="29" customFormat="1"/>
    <row r="830" s="29" customFormat="1"/>
    <row r="831" s="29" customFormat="1"/>
    <row r="832" s="29" customFormat="1"/>
    <row r="833" s="29" customFormat="1"/>
    <row r="834" s="29" customFormat="1"/>
    <row r="835" s="29" customFormat="1"/>
    <row r="836" s="29" customFormat="1"/>
    <row r="837" s="29" customFormat="1"/>
    <row r="838" s="29" customFormat="1"/>
    <row r="839" s="29" customFormat="1"/>
    <row r="840" s="29" customFormat="1"/>
    <row r="841" s="29" customFormat="1"/>
    <row r="842" s="29" customFormat="1"/>
    <row r="843" s="29" customFormat="1"/>
    <row r="844" s="29" customFormat="1"/>
    <row r="845" s="29" customFormat="1"/>
    <row r="846" s="29" customFormat="1"/>
    <row r="847" s="29" customFormat="1"/>
    <row r="848" s="29" customFormat="1"/>
    <row r="849" s="29" customFormat="1"/>
    <row r="850" s="29" customFormat="1"/>
    <row r="851" s="29" customFormat="1"/>
    <row r="852" s="29" customFormat="1"/>
    <row r="853" s="29" customFormat="1"/>
    <row r="854" s="29" customFormat="1"/>
    <row r="855" s="29" customFormat="1"/>
    <row r="856" s="29" customFormat="1"/>
    <row r="857" s="29" customFormat="1"/>
    <row r="858" s="29" customFormat="1"/>
    <row r="859" s="29" customFormat="1"/>
    <row r="860" s="29" customFormat="1"/>
    <row r="861" s="29" customFormat="1"/>
    <row r="862" s="29" customFormat="1"/>
    <row r="863" s="29" customFormat="1"/>
    <row r="864" s="29" customFormat="1"/>
    <row r="865" s="29" customFormat="1"/>
    <row r="866" s="29" customFormat="1"/>
    <row r="867" s="29" customFormat="1"/>
    <row r="868" s="29" customFormat="1"/>
    <row r="869" s="29" customFormat="1"/>
    <row r="870" s="29" customFormat="1"/>
    <row r="871" s="29" customFormat="1"/>
    <row r="872" s="29" customFormat="1"/>
    <row r="873" s="29" customFormat="1"/>
    <row r="874" s="29" customFormat="1"/>
    <row r="875" s="29" customFormat="1"/>
    <row r="876" s="29" customFormat="1"/>
    <row r="877" s="29" customFormat="1"/>
    <row r="878" s="29" customFormat="1"/>
    <row r="879" s="29" customFormat="1"/>
    <row r="880" s="29" customFormat="1"/>
    <row r="881" s="29" customFormat="1"/>
    <row r="882" s="29" customFormat="1"/>
    <row r="883" s="29" customFormat="1"/>
    <row r="884" s="29" customFormat="1"/>
    <row r="885" s="29" customFormat="1"/>
    <row r="886" s="29" customFormat="1"/>
    <row r="887" s="29" customFormat="1"/>
    <row r="888" s="29" customFormat="1"/>
    <row r="889" s="29" customFormat="1"/>
    <row r="890" s="29" customFormat="1"/>
    <row r="891" s="29" customFormat="1"/>
    <row r="892" s="29" customFormat="1"/>
    <row r="893" s="29" customFormat="1"/>
    <row r="894" s="29" customFormat="1"/>
    <row r="895" s="29" customFormat="1"/>
    <row r="896" s="29" customFormat="1"/>
    <row r="897" s="29" customFormat="1"/>
    <row r="898" s="29" customFormat="1"/>
    <row r="899" s="29" customFormat="1"/>
    <row r="900" s="29" customFormat="1"/>
    <row r="901" s="29" customFormat="1"/>
    <row r="902" s="29" customFormat="1"/>
    <row r="903" s="29" customFormat="1"/>
    <row r="904" s="29" customFormat="1"/>
    <row r="905" s="29" customFormat="1"/>
    <row r="906" s="29" customFormat="1"/>
    <row r="907" s="29" customFormat="1"/>
    <row r="908" s="29" customFormat="1"/>
    <row r="909" s="29" customFormat="1"/>
    <row r="910" s="29" customFormat="1"/>
    <row r="911" s="29" customFormat="1"/>
    <row r="912" s="29" customFormat="1"/>
    <row r="913" s="29" customFormat="1"/>
    <row r="914" s="29" customFormat="1"/>
    <row r="915" s="29" customFormat="1"/>
    <row r="916" s="29" customFormat="1"/>
    <row r="917" s="29" customFormat="1"/>
    <row r="918" s="29" customFormat="1"/>
    <row r="919" s="29" customFormat="1"/>
    <row r="920" s="29" customFormat="1"/>
    <row r="921" s="29" customFormat="1"/>
    <row r="922" s="29" customFormat="1"/>
    <row r="923" s="29" customFormat="1"/>
    <row r="924" s="29" customFormat="1"/>
    <row r="925" s="29" customFormat="1"/>
    <row r="926" s="29" customFormat="1"/>
    <row r="927" s="29" customFormat="1"/>
    <row r="928" s="29" customFormat="1"/>
    <row r="929" s="29" customFormat="1"/>
    <row r="930" s="29" customFormat="1"/>
    <row r="931" s="29" customFormat="1"/>
    <row r="932" s="29" customFormat="1"/>
    <row r="933" s="29" customFormat="1"/>
    <row r="934" s="29" customFormat="1"/>
    <row r="935" s="29" customFormat="1"/>
    <row r="936" s="29" customFormat="1"/>
    <row r="937" s="29" customFormat="1"/>
    <row r="938" s="29" customFormat="1"/>
    <row r="939" s="29" customFormat="1"/>
    <row r="940" s="29" customFormat="1"/>
    <row r="941" s="29" customFormat="1"/>
    <row r="942" s="29" customFormat="1"/>
    <row r="943" s="29" customFormat="1"/>
    <row r="944" s="29" customFormat="1"/>
    <row r="945" s="29" customFormat="1"/>
    <row r="946" s="29" customFormat="1"/>
    <row r="947" s="29" customFormat="1"/>
    <row r="948" s="29" customFormat="1"/>
    <row r="949" s="29" customFormat="1"/>
    <row r="950" s="29" customFormat="1"/>
    <row r="951" s="29" customFormat="1"/>
    <row r="952" s="29" customFormat="1"/>
    <row r="953" s="29" customFormat="1"/>
    <row r="954" s="29" customFormat="1"/>
    <row r="955" s="29" customFormat="1"/>
    <row r="956" s="29" customFormat="1"/>
    <row r="957" s="29" customFormat="1"/>
    <row r="958" s="29" customFormat="1"/>
    <row r="959" s="29" customFormat="1"/>
    <row r="960" s="29" customFormat="1"/>
    <row r="961" s="29" customFormat="1"/>
    <row r="962" s="29" customFormat="1"/>
    <row r="963" s="29" customFormat="1"/>
    <row r="964" s="29" customFormat="1"/>
    <row r="965" s="29" customFormat="1"/>
    <row r="966" s="29" customFormat="1"/>
    <row r="967" s="29" customFormat="1"/>
    <row r="968" s="29" customFormat="1"/>
    <row r="969" s="29" customFormat="1"/>
    <row r="970" s="29" customFormat="1"/>
    <row r="971" s="29" customFormat="1"/>
    <row r="972" s="29" customFormat="1"/>
    <row r="973" s="29" customFormat="1"/>
    <row r="974" s="29" customFormat="1"/>
    <row r="975" s="29" customFormat="1"/>
    <row r="976" s="29" customFormat="1"/>
    <row r="977" s="29" customFormat="1"/>
    <row r="978" s="29" customFormat="1"/>
    <row r="979" s="29" customFormat="1"/>
    <row r="980" s="29" customFormat="1"/>
    <row r="981" s="29" customFormat="1"/>
    <row r="982" s="29" customFormat="1"/>
    <row r="983" s="29" customFormat="1"/>
    <row r="984" s="29" customFormat="1"/>
    <row r="985" s="29" customFormat="1"/>
    <row r="986" s="29" customFormat="1"/>
    <row r="987" s="29" customFormat="1"/>
    <row r="988" s="29" customFormat="1"/>
    <row r="989" s="29" customFormat="1"/>
    <row r="990" s="29" customFormat="1"/>
    <row r="991" s="29" customFormat="1"/>
    <row r="992" s="29" customFormat="1"/>
    <row r="993" s="29" customFormat="1"/>
    <row r="994" s="29" customFormat="1"/>
    <row r="995" s="29" customFormat="1"/>
    <row r="996" s="29" customFormat="1"/>
    <row r="997" s="29" customFormat="1"/>
    <row r="998" s="29" customFormat="1"/>
    <row r="999" s="29" customFormat="1"/>
    <row r="1000" s="29" customFormat="1"/>
    <row r="1001" s="29" customFormat="1"/>
    <row r="1002" s="29" customFormat="1"/>
    <row r="1003" s="29" customFormat="1"/>
    <row r="1004" s="29" customFormat="1"/>
    <row r="1005" s="29" customFormat="1"/>
    <row r="1006" s="29" customFormat="1"/>
    <row r="1007" s="29" customFormat="1"/>
    <row r="1008" s="29" customFormat="1"/>
    <row r="1009" s="29" customFormat="1"/>
    <row r="1010" s="29" customFormat="1"/>
    <row r="1011" s="29" customFormat="1"/>
    <row r="1012" s="29" customFormat="1"/>
    <row r="1013" s="29" customFormat="1"/>
    <row r="1014" s="29" customFormat="1"/>
    <row r="1015" s="29" customFormat="1"/>
    <row r="1016" s="29" customFormat="1"/>
    <row r="1017" s="29" customFormat="1"/>
    <row r="1018" s="29" customFormat="1"/>
    <row r="1019" s="29" customFormat="1"/>
    <row r="1020" s="29" customFormat="1"/>
    <row r="1021" s="29" customFormat="1"/>
    <row r="1022" s="29" customFormat="1"/>
    <row r="1023" s="29" customFormat="1"/>
    <row r="1024" s="29" customFormat="1"/>
    <row r="1025" s="29" customFormat="1"/>
    <row r="1026" s="29" customFormat="1"/>
    <row r="1027" s="29" customFormat="1"/>
    <row r="1028" s="29" customFormat="1"/>
    <row r="1029" s="29" customFormat="1"/>
    <row r="1030" s="29" customFormat="1"/>
    <row r="1031" s="29" customFormat="1"/>
    <row r="1032" s="29" customFormat="1"/>
    <row r="1033" s="29" customFormat="1"/>
    <row r="1034" s="29" customFormat="1"/>
    <row r="1035" s="29" customFormat="1"/>
    <row r="1036" s="29" customFormat="1"/>
    <row r="1037" s="29" customFormat="1"/>
    <row r="1038" s="29" customFormat="1"/>
    <row r="1039" s="29" customFormat="1"/>
    <row r="1040" s="29" customFormat="1"/>
    <row r="1041" s="29" customFormat="1"/>
    <row r="1042" s="29" customFormat="1"/>
    <row r="1043" s="29" customFormat="1"/>
    <row r="1044" s="29" customFormat="1"/>
    <row r="1045" s="29" customFormat="1"/>
    <row r="1046" s="29" customFormat="1"/>
    <row r="1047" s="29" customFormat="1"/>
    <row r="1048" s="29" customFormat="1"/>
    <row r="1049" s="29" customFormat="1"/>
    <row r="1050" s="29" customFormat="1"/>
    <row r="1051" s="29" customFormat="1"/>
    <row r="1052" s="29" customFormat="1"/>
    <row r="1053" s="29" customFormat="1"/>
    <row r="1054" s="29" customFormat="1"/>
    <row r="1055" s="29" customFormat="1"/>
    <row r="1056" s="29" customFormat="1"/>
    <row r="1057" s="29" customFormat="1"/>
    <row r="1058" s="29" customFormat="1"/>
    <row r="1059" s="29" customFormat="1"/>
    <row r="1060" s="29" customFormat="1"/>
    <row r="1061" s="29" customFormat="1"/>
    <row r="1062" s="29" customFormat="1"/>
    <row r="1063" s="29" customFormat="1"/>
    <row r="1064" s="29" customFormat="1"/>
    <row r="1065" s="29" customFormat="1"/>
    <row r="1066" s="29" customFormat="1"/>
    <row r="1067" s="29" customFormat="1"/>
    <row r="1068" s="29" customFormat="1"/>
    <row r="1069" s="29" customFormat="1"/>
    <row r="1070" s="29" customFormat="1"/>
    <row r="1071" s="29" customFormat="1"/>
    <row r="1072" s="29" customFormat="1"/>
    <row r="1073" s="29" customFormat="1"/>
    <row r="1074" s="29" customFormat="1"/>
    <row r="1075" s="29" customFormat="1"/>
    <row r="1076" s="29" customFormat="1"/>
    <row r="1077" s="29" customFormat="1"/>
    <row r="1078" s="29" customFormat="1"/>
    <row r="1079" s="29" customFormat="1"/>
    <row r="1080" s="29" customFormat="1"/>
    <row r="1081" s="29" customFormat="1"/>
    <row r="1082" s="29" customFormat="1"/>
    <row r="1083" s="29" customFormat="1"/>
    <row r="1084" s="29" customFormat="1"/>
    <row r="1085" s="29" customFormat="1"/>
    <row r="1086" s="29" customFormat="1"/>
    <row r="1087" s="29" customFormat="1"/>
    <row r="1088" s="29" customFormat="1"/>
    <row r="1089" s="29" customFormat="1"/>
    <row r="1090" s="29" customFormat="1"/>
    <row r="1091" s="29" customFormat="1"/>
    <row r="1092" s="29" customFormat="1"/>
    <row r="1093" s="29" customFormat="1"/>
    <row r="1094" s="29" customFormat="1"/>
    <row r="1095" s="29" customFormat="1"/>
    <row r="1096" s="29" customFormat="1"/>
    <row r="1097" s="29" customFormat="1"/>
    <row r="1098" s="29" customFormat="1"/>
    <row r="1099" s="29" customFormat="1"/>
    <row r="1100" s="29" customFormat="1"/>
    <row r="1101" s="29" customFormat="1"/>
    <row r="1102" s="29" customFormat="1"/>
    <row r="1103" s="29" customFormat="1"/>
    <row r="1104" s="29" customFormat="1"/>
    <row r="1105" s="29" customFormat="1"/>
    <row r="1106" s="29" customFormat="1"/>
    <row r="1107" s="29" customFormat="1"/>
    <row r="1108" s="29" customFormat="1"/>
    <row r="1109" s="29" customFormat="1"/>
    <row r="1110" s="29" customFormat="1"/>
    <row r="1111" s="29" customFormat="1"/>
    <row r="1112" s="29" customFormat="1"/>
    <row r="1113" s="29" customFormat="1"/>
    <row r="1114" s="29" customFormat="1"/>
    <row r="1115" s="29" customFormat="1"/>
    <row r="1116" s="29" customFormat="1"/>
    <row r="1117" s="29" customFormat="1"/>
    <row r="1118" s="29" customFormat="1"/>
    <row r="1119" s="29" customFormat="1"/>
    <row r="1120" s="29" customFormat="1"/>
    <row r="1121" s="29" customFormat="1"/>
    <row r="1122" s="29" customFormat="1"/>
    <row r="1123" s="29" customFormat="1"/>
    <row r="1124" s="29" customFormat="1"/>
    <row r="1125" s="29" customFormat="1"/>
    <row r="1126" s="29" customFormat="1"/>
    <row r="1127" s="29" customFormat="1"/>
    <row r="1128" s="29" customFormat="1"/>
    <row r="1129" s="29" customFormat="1"/>
    <row r="1130" s="29" customFormat="1"/>
    <row r="1131" s="29" customFormat="1"/>
    <row r="1132" s="29" customFormat="1"/>
    <row r="1133" s="29" customFormat="1"/>
    <row r="1134" s="29" customFormat="1"/>
    <row r="1135" s="29" customFormat="1"/>
    <row r="1136" s="29" customFormat="1"/>
    <row r="1137" s="29" customFormat="1"/>
    <row r="1138" s="29" customFormat="1"/>
    <row r="1139" s="29" customFormat="1"/>
    <row r="1140" s="29" customFormat="1"/>
    <row r="1141" s="29" customFormat="1"/>
    <row r="1142" s="29" customFormat="1"/>
    <row r="1143" s="29" customFormat="1"/>
    <row r="1144" s="29" customFormat="1"/>
    <row r="1145" s="29" customFormat="1"/>
    <row r="1146" s="29" customFormat="1"/>
    <row r="1147" s="29" customFormat="1"/>
    <row r="1148" s="29" customFormat="1"/>
    <row r="1149" s="29" customFormat="1"/>
    <row r="1150" s="29" customFormat="1"/>
    <row r="1151" s="29" customFormat="1"/>
    <row r="1152" s="29" customFormat="1"/>
    <row r="1153" s="29" customFormat="1"/>
    <row r="1154" s="29" customFormat="1"/>
    <row r="1155" s="29" customFormat="1"/>
    <row r="1156" s="29" customFormat="1"/>
    <row r="1157" s="29" customFormat="1"/>
    <row r="1158" s="29" customFormat="1"/>
    <row r="1159" s="29" customFormat="1"/>
    <row r="1160" s="29" customFormat="1"/>
    <row r="1161" s="29" customFormat="1"/>
    <row r="1162" s="29" customFormat="1"/>
    <row r="1163" s="29" customFormat="1"/>
    <row r="1164" s="29" customFormat="1"/>
    <row r="1165" s="29" customFormat="1"/>
    <row r="1166" s="29" customFormat="1"/>
    <row r="1167" s="29" customFormat="1"/>
    <row r="1168" s="29" customFormat="1"/>
    <row r="1169" s="29" customFormat="1"/>
    <row r="1170" s="29" customFormat="1"/>
    <row r="1171" s="29" customFormat="1"/>
    <row r="1172" s="29" customFormat="1"/>
    <row r="1173" s="29" customFormat="1"/>
    <row r="1174" s="29" customFormat="1"/>
    <row r="1175" s="29" customFormat="1"/>
    <row r="1176" s="29" customFormat="1"/>
    <row r="1177" s="29" customFormat="1"/>
    <row r="1178" s="29" customFormat="1"/>
    <row r="1179" s="29" customFormat="1"/>
    <row r="1180" s="29" customFormat="1"/>
    <row r="1181" s="29" customFormat="1"/>
    <row r="1182" s="29" customFormat="1"/>
    <row r="1183" s="29" customFormat="1"/>
    <row r="1184" s="29" customFormat="1"/>
    <row r="1185" s="29" customFormat="1"/>
    <row r="1186" s="29" customFormat="1"/>
    <row r="1187" s="29" customFormat="1"/>
    <row r="1188" s="29" customFormat="1"/>
    <row r="1189" s="29" customFormat="1"/>
    <row r="1190" s="29" customFormat="1"/>
    <row r="1191" s="29" customFormat="1"/>
    <row r="1192" s="29" customFormat="1"/>
    <row r="1193" s="29" customFormat="1"/>
    <row r="1194" s="29" customFormat="1"/>
    <row r="1195" s="29" customFormat="1"/>
    <row r="1196" s="29" customFormat="1"/>
    <row r="1197" s="29" customFormat="1"/>
    <row r="1198" s="29" customFormat="1"/>
    <row r="1199" s="29" customFormat="1"/>
    <row r="1200" s="29" customFormat="1"/>
    <row r="1201" s="29" customFormat="1"/>
    <row r="1202" s="29" customFormat="1"/>
    <row r="1203" s="29" customFormat="1"/>
    <row r="1204" s="29" customFormat="1"/>
    <row r="1205" s="29" customFormat="1"/>
    <row r="1206" s="29" customFormat="1"/>
    <row r="1207" s="29" customFormat="1"/>
    <row r="1208" s="29" customFormat="1"/>
    <row r="1209" s="29" customFormat="1"/>
    <row r="1210" s="29" customFormat="1"/>
    <row r="1211" s="29" customFormat="1"/>
    <row r="1212" s="29" customFormat="1"/>
    <row r="1213" s="29" customFormat="1"/>
    <row r="1214" s="29" customFormat="1"/>
    <row r="1215" s="29" customFormat="1"/>
    <row r="1216" s="29" customFormat="1"/>
    <row r="1217" s="29" customFormat="1"/>
    <row r="1218" s="29" customFormat="1"/>
    <row r="1219" s="29" customFormat="1"/>
    <row r="1220" s="29" customFormat="1"/>
    <row r="1221" s="29" customFormat="1"/>
    <row r="1222" s="29" customFormat="1"/>
    <row r="1223" s="29" customFormat="1"/>
    <row r="1224" s="29" customFormat="1"/>
    <row r="1225" s="29" customFormat="1"/>
    <row r="1226" s="29" customFormat="1"/>
    <row r="1227" s="29" customFormat="1"/>
    <row r="1228" s="29" customFormat="1"/>
    <row r="1229" s="29" customFormat="1"/>
    <row r="1230" s="29" customFormat="1"/>
    <row r="1231" s="29" customFormat="1"/>
    <row r="1232" s="29" customFormat="1"/>
    <row r="1233" s="29" customFormat="1"/>
    <row r="1234" s="29" customFormat="1"/>
    <row r="1235" s="29" customFormat="1"/>
    <row r="1236" s="29" customFormat="1"/>
    <row r="1237" s="29" customFormat="1"/>
    <row r="1238" s="29" customFormat="1"/>
    <row r="1239" s="29" customFormat="1"/>
    <row r="1240" s="29" customFormat="1"/>
    <row r="1241" s="29" customFormat="1"/>
    <row r="1242" s="29" customFormat="1"/>
    <row r="1243" s="29" customFormat="1"/>
    <row r="1244" s="29" customFormat="1"/>
    <row r="1245" s="29" customFormat="1"/>
    <row r="1246" s="29" customFormat="1"/>
    <row r="1247" s="29" customFormat="1"/>
    <row r="1248" s="29" customFormat="1"/>
    <row r="1249" s="29" customFormat="1"/>
    <row r="1250" s="29" customFormat="1"/>
    <row r="1251" s="29" customFormat="1"/>
    <row r="1252" s="29" customFormat="1"/>
    <row r="1253" s="29" customFormat="1"/>
    <row r="1254" s="29" customFormat="1"/>
    <row r="1255" s="29" customFormat="1"/>
    <row r="1256" s="29" customFormat="1"/>
    <row r="1257" s="29" customFormat="1"/>
    <row r="1258" s="29" customFormat="1"/>
    <row r="1259" s="29" customFormat="1"/>
    <row r="1260" s="29" customFormat="1"/>
    <row r="1261" s="29" customFormat="1"/>
    <row r="1262" s="29" customFormat="1"/>
    <row r="1263" s="29" customFormat="1"/>
    <row r="1264" s="29" customFormat="1"/>
    <row r="1265" s="29" customFormat="1"/>
    <row r="1266" s="29" customFormat="1"/>
  </sheetData>
  <mergeCells count="3">
    <mergeCell ref="B3:H3"/>
    <mergeCell ref="B4:H4"/>
    <mergeCell ref="B5:H5"/>
  </mergeCells>
  <phoneticPr fontId="1" type="noConversion"/>
  <pageMargins left="1.88" right="0.16" top="0.55000000000000004" bottom="0.22" header="0.5" footer="0.09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V123"/>
  <sheetViews>
    <sheetView topLeftCell="A72" workbookViewId="0">
      <selection activeCell="M8" sqref="M8"/>
    </sheetView>
  </sheetViews>
  <sheetFormatPr defaultColWidth="11.42578125" defaultRowHeight="12.75"/>
  <cols>
    <col min="3" max="3" width="2.28515625" customWidth="1"/>
    <col min="7" max="7" width="2.85546875" customWidth="1"/>
    <col min="11" max="11" width="2.42578125" customWidth="1"/>
    <col min="15" max="15" width="2" customWidth="1"/>
    <col min="19" max="19" width="2.28515625" customWidth="1"/>
  </cols>
  <sheetData>
    <row r="2" spans="1:22">
      <c r="M2" s="101" t="s">
        <v>44</v>
      </c>
    </row>
    <row r="3" spans="1:22">
      <c r="M3" s="101" t="s">
        <v>45</v>
      </c>
    </row>
    <row r="5" spans="1:22">
      <c r="M5" s="101" t="s">
        <v>46</v>
      </c>
    </row>
    <row r="6" spans="1:22">
      <c r="M6" s="101"/>
    </row>
    <row r="7" spans="1:22">
      <c r="M7" s="101" t="s">
        <v>47</v>
      </c>
    </row>
    <row r="8" spans="1:22">
      <c r="B8" s="94"/>
    </row>
    <row r="9" spans="1:22">
      <c r="B9" s="94"/>
    </row>
    <row r="10" spans="1:22">
      <c r="B10" s="94"/>
      <c r="E10" s="101" t="s">
        <v>10</v>
      </c>
      <c r="I10" s="101" t="s">
        <v>11</v>
      </c>
      <c r="M10" s="101" t="s">
        <v>12</v>
      </c>
      <c r="Q10" s="101" t="s">
        <v>13</v>
      </c>
      <c r="U10" s="101" t="s">
        <v>14</v>
      </c>
    </row>
    <row r="11" spans="1:22">
      <c r="B11" s="94"/>
    </row>
    <row r="12" spans="1:22">
      <c r="B12" s="94"/>
      <c r="D12" t="s">
        <v>42</v>
      </c>
      <c r="E12" t="s">
        <v>23</v>
      </c>
      <c r="F12" t="s">
        <v>43</v>
      </c>
      <c r="H12" t="s">
        <v>42</v>
      </c>
      <c r="I12" t="s">
        <v>23</v>
      </c>
      <c r="J12" t="s">
        <v>43</v>
      </c>
      <c r="L12" t="s">
        <v>42</v>
      </c>
      <c r="M12" t="s">
        <v>23</v>
      </c>
      <c r="N12" t="s">
        <v>43</v>
      </c>
      <c r="P12" t="s">
        <v>42</v>
      </c>
      <c r="Q12" t="s">
        <v>23</v>
      </c>
      <c r="R12" t="s">
        <v>43</v>
      </c>
      <c r="T12" t="s">
        <v>42</v>
      </c>
      <c r="U12" t="s">
        <v>23</v>
      </c>
      <c r="V12" t="s">
        <v>43</v>
      </c>
    </row>
    <row r="13" spans="1:22">
      <c r="A13" s="98">
        <f>12*B13</f>
        <v>12000</v>
      </c>
      <c r="B13" s="98">
        <v>1000</v>
      </c>
      <c r="D13" s="95">
        <v>237.33333333333334</v>
      </c>
      <c r="E13" s="95">
        <v>220.48393111666331</v>
      </c>
      <c r="F13" s="96">
        <f>E13/D13-1</f>
        <v>-7.0994672261250114E-2</v>
      </c>
      <c r="H13" s="95">
        <v>184.33333333333334</v>
      </c>
      <c r="I13" s="95">
        <v>169.92542426039111</v>
      </c>
      <c r="J13" s="96">
        <f>I13/H13-1</f>
        <v>-7.8162255368583566E-2</v>
      </c>
      <c r="L13" s="95">
        <v>154.33333333333334</v>
      </c>
      <c r="M13" s="95">
        <v>140.58763858238194</v>
      </c>
      <c r="N13" s="96">
        <f>M13/L13-1</f>
        <v>-8.9064976788022054E-2</v>
      </c>
      <c r="P13" s="95">
        <v>130.33333333333334</v>
      </c>
      <c r="Q13" s="95">
        <v>117.77729422239047</v>
      </c>
      <c r="R13" s="96">
        <f>Q13/P13-1</f>
        <v>-9.6337895991889022E-2</v>
      </c>
      <c r="T13" s="95">
        <v>113.33333333333333</v>
      </c>
      <c r="U13" s="95">
        <v>103.64401891570363</v>
      </c>
      <c r="V13" s="96">
        <f>U13/T13-1</f>
        <v>-8.5493950743791514E-2</v>
      </c>
    </row>
    <row r="14" spans="1:22">
      <c r="A14" s="98">
        <f t="shared" ref="A14:A77" si="0">12*B14</f>
        <v>13200</v>
      </c>
      <c r="B14" s="98">
        <v>1100</v>
      </c>
      <c r="D14" s="95">
        <v>261</v>
      </c>
      <c r="E14" s="95">
        <v>242.53232422832966</v>
      </c>
      <c r="F14" s="96">
        <f t="shared" ref="F14:F77" si="1">E14/D14-1</f>
        <v>-7.0757378435518548E-2</v>
      </c>
      <c r="H14" s="95">
        <v>202.66666666666666</v>
      </c>
      <c r="I14" s="95">
        <v>186.91796668643022</v>
      </c>
      <c r="J14" s="96">
        <f t="shared" ref="J14:J77" si="2">I14/H14-1</f>
        <v>-7.770740121827191E-2</v>
      </c>
      <c r="L14" s="95">
        <v>169.33333333333334</v>
      </c>
      <c r="M14" s="95">
        <v>154.64640244062014</v>
      </c>
      <c r="N14" s="96">
        <f t="shared" ref="N14:N77" si="3">M14/L14-1</f>
        <v>-8.6733843854605586E-2</v>
      </c>
      <c r="P14" s="95">
        <v>143.33333333333334</v>
      </c>
      <c r="Q14" s="95">
        <v>129.55502364462953</v>
      </c>
      <c r="R14" s="96">
        <f t="shared" ref="R14:R77" si="4">Q14/P14-1</f>
        <v>-9.6127742014212703E-2</v>
      </c>
      <c r="T14" s="95">
        <v>125</v>
      </c>
      <c r="U14" s="95">
        <v>114.00842080727401</v>
      </c>
      <c r="V14" s="96">
        <f t="shared" ref="V14:V77" si="5">U14/T14-1</f>
        <v>-8.7932633541807914E-2</v>
      </c>
    </row>
    <row r="15" spans="1:22">
      <c r="A15" s="98">
        <f t="shared" si="0"/>
        <v>14400</v>
      </c>
      <c r="B15" s="98">
        <v>1200</v>
      </c>
      <c r="D15" s="95">
        <v>284.66666666666669</v>
      </c>
      <c r="E15" s="95">
        <v>264.580717339996</v>
      </c>
      <c r="F15" s="96">
        <f t="shared" si="1"/>
        <v>-7.055954096020145E-2</v>
      </c>
      <c r="H15" s="95">
        <v>221</v>
      </c>
      <c r="I15" s="95">
        <v>203.91050911246933</v>
      </c>
      <c r="J15" s="96">
        <f t="shared" si="2"/>
        <v>-7.7328013065749657E-2</v>
      </c>
      <c r="L15" s="95">
        <v>184.33333333333334</v>
      </c>
      <c r="M15" s="95">
        <v>168.70516629885833</v>
      </c>
      <c r="N15" s="96">
        <f t="shared" si="3"/>
        <v>-8.4782099644529874E-2</v>
      </c>
      <c r="P15" s="95">
        <v>155.66666666666666</v>
      </c>
      <c r="Q15" s="95">
        <v>141.33275306686858</v>
      </c>
      <c r="R15" s="96">
        <f t="shared" si="4"/>
        <v>-9.2080815416261785E-2</v>
      </c>
      <c r="T15" s="95">
        <v>136</v>
      </c>
      <c r="U15" s="95">
        <v>124.37282269884436</v>
      </c>
      <c r="V15" s="96">
        <f t="shared" si="5"/>
        <v>-8.5493950743791514E-2</v>
      </c>
    </row>
    <row r="16" spans="1:22">
      <c r="A16" s="98">
        <f t="shared" si="0"/>
        <v>15600</v>
      </c>
      <c r="B16" s="98">
        <v>1300</v>
      </c>
      <c r="D16" s="95">
        <v>307.33333333333331</v>
      </c>
      <c r="E16" s="95">
        <v>286.62911045166231</v>
      </c>
      <c r="F16" s="96">
        <f t="shared" si="1"/>
        <v>-6.7367319571597584E-2</v>
      </c>
      <c r="H16" s="95">
        <v>238.66666666666666</v>
      </c>
      <c r="I16" s="95">
        <v>220.90305153850846</v>
      </c>
      <c r="J16" s="96">
        <f t="shared" si="2"/>
        <v>-7.4428555006249453E-2</v>
      </c>
      <c r="L16" s="95">
        <v>199.33333333333334</v>
      </c>
      <c r="M16" s="95">
        <v>182.76393015709652</v>
      </c>
      <c r="N16" s="96">
        <f t="shared" si="3"/>
        <v>-8.3124096201856901E-2</v>
      </c>
      <c r="P16" s="95">
        <v>168.33333333333334</v>
      </c>
      <c r="Q16" s="95">
        <v>153.11048248910762</v>
      </c>
      <c r="R16" s="96">
        <f t="shared" si="4"/>
        <v>-9.0432777292430044E-2</v>
      </c>
      <c r="T16" s="95">
        <v>146.66666666666666</v>
      </c>
      <c r="U16" s="95">
        <v>134.73722459041471</v>
      </c>
      <c r="V16" s="96">
        <f t="shared" si="5"/>
        <v>-8.1337105065354187E-2</v>
      </c>
    </row>
    <row r="17" spans="1:22">
      <c r="A17" s="98">
        <f t="shared" si="0"/>
        <v>16800</v>
      </c>
      <c r="B17" s="98">
        <v>1400</v>
      </c>
      <c r="D17" s="95">
        <v>331</v>
      </c>
      <c r="E17" s="95">
        <v>308.67750356332863</v>
      </c>
      <c r="F17" s="96">
        <f t="shared" si="1"/>
        <v>-6.7439566273931661E-2</v>
      </c>
      <c r="H17" s="95">
        <v>256.66666666666669</v>
      </c>
      <c r="I17" s="95">
        <v>237.89559396454757</v>
      </c>
      <c r="J17" s="96">
        <f t="shared" si="2"/>
        <v>-7.3134049488775776E-2</v>
      </c>
      <c r="L17" s="95">
        <v>214.66666666666666</v>
      </c>
      <c r="M17" s="95">
        <v>196.82269401533472</v>
      </c>
      <c r="N17" s="96">
        <f t="shared" si="3"/>
        <v>-8.3124096201856901E-2</v>
      </c>
      <c r="P17" s="95">
        <v>181.33333333333334</v>
      </c>
      <c r="Q17" s="95">
        <v>164.88821191134667</v>
      </c>
      <c r="R17" s="96">
        <f t="shared" si="4"/>
        <v>-9.0690007841838227E-2</v>
      </c>
      <c r="T17" s="95">
        <v>158.33333333333334</v>
      </c>
      <c r="U17" s="95">
        <v>145.10162648198511</v>
      </c>
      <c r="V17" s="96">
        <f t="shared" si="5"/>
        <v>-8.3568674850620472E-2</v>
      </c>
    </row>
    <row r="18" spans="1:22">
      <c r="A18" s="98">
        <f t="shared" si="0"/>
        <v>18000</v>
      </c>
      <c r="B18" s="98">
        <v>1500</v>
      </c>
      <c r="D18" s="95">
        <v>352.66666666666669</v>
      </c>
      <c r="E18" s="95">
        <v>330.72589667499494</v>
      </c>
      <c r="F18" s="96">
        <f t="shared" si="1"/>
        <v>-6.221390356806733E-2</v>
      </c>
      <c r="H18" s="95">
        <v>273.66666666666669</v>
      </c>
      <c r="I18" s="95">
        <v>254.88813639058668</v>
      </c>
      <c r="J18" s="96">
        <f t="shared" si="2"/>
        <v>-6.8618259230499357E-2</v>
      </c>
      <c r="L18" s="95">
        <v>228.66666666666666</v>
      </c>
      <c r="M18" s="95">
        <v>210.88145787357291</v>
      </c>
      <c r="N18" s="96">
        <f t="shared" si="3"/>
        <v>-7.7777881019360451E-2</v>
      </c>
      <c r="P18" s="95">
        <v>193</v>
      </c>
      <c r="Q18" s="95">
        <v>176.66594133358572</v>
      </c>
      <c r="R18" s="96">
        <f t="shared" si="4"/>
        <v>-8.4632428323390019E-2</v>
      </c>
      <c r="T18" s="95">
        <v>168.33333333333334</v>
      </c>
      <c r="U18" s="95">
        <v>155.46602837355545</v>
      </c>
      <c r="V18" s="96">
        <f t="shared" si="5"/>
        <v>-7.643943540462117E-2</v>
      </c>
    </row>
    <row r="19" spans="1:22">
      <c r="A19" s="98">
        <f t="shared" si="0"/>
        <v>19200</v>
      </c>
      <c r="B19" s="98">
        <v>1600</v>
      </c>
      <c r="D19" s="95">
        <v>374</v>
      </c>
      <c r="E19" s="95">
        <v>352.77428978666131</v>
      </c>
      <c r="F19" s="96">
        <f t="shared" si="1"/>
        <v>-5.6753235864541951E-2</v>
      </c>
      <c r="H19" s="95">
        <v>290.33333333333331</v>
      </c>
      <c r="I19" s="95">
        <v>271.88067881662579</v>
      </c>
      <c r="J19" s="96">
        <f t="shared" si="2"/>
        <v>-6.3556789380163736E-2</v>
      </c>
      <c r="L19" s="95">
        <v>242.66666666666666</v>
      </c>
      <c r="M19" s="95">
        <v>224.94022173181111</v>
      </c>
      <c r="N19" s="96">
        <f t="shared" si="3"/>
        <v>-7.3048536819459664E-2</v>
      </c>
      <c r="P19" s="95">
        <v>205</v>
      </c>
      <c r="Q19" s="95">
        <v>188.44367075582477</v>
      </c>
      <c r="R19" s="96">
        <f t="shared" si="4"/>
        <v>-8.07625816789036E-2</v>
      </c>
      <c r="T19" s="95">
        <v>179</v>
      </c>
      <c r="U19" s="95">
        <v>165.83043026512581</v>
      </c>
      <c r="V19" s="96">
        <f t="shared" si="5"/>
        <v>-7.3573015278626697E-2</v>
      </c>
    </row>
    <row r="20" spans="1:22">
      <c r="A20" s="98">
        <f t="shared" si="0"/>
        <v>20400</v>
      </c>
      <c r="B20" s="98">
        <v>1700</v>
      </c>
      <c r="D20" s="95">
        <v>395.66666666666669</v>
      </c>
      <c r="E20" s="95">
        <v>374.82268289832763</v>
      </c>
      <c r="F20" s="96">
        <f t="shared" si="1"/>
        <v>-5.2680666642811458E-2</v>
      </c>
      <c r="H20" s="95">
        <v>307.33333333333331</v>
      </c>
      <c r="I20" s="95">
        <v>288.8732212426649</v>
      </c>
      <c r="J20" s="96">
        <f t="shared" si="2"/>
        <v>-6.0065440642088075E-2</v>
      </c>
      <c r="L20" s="95">
        <v>256.66666666666669</v>
      </c>
      <c r="M20" s="95">
        <v>238.9989855900493</v>
      </c>
      <c r="N20" s="96">
        <f t="shared" si="3"/>
        <v>-6.8835121077730044E-2</v>
      </c>
      <c r="P20" s="95">
        <v>216.66666666666666</v>
      </c>
      <c r="Q20" s="95">
        <v>200.22140017806379</v>
      </c>
      <c r="R20" s="96">
        <f t="shared" si="4"/>
        <v>-7.5901229947397897E-2</v>
      </c>
      <c r="T20" s="95">
        <v>189</v>
      </c>
      <c r="U20" s="95">
        <v>176.19483215669618</v>
      </c>
      <c r="V20" s="96">
        <f t="shared" si="5"/>
        <v>-6.7752210811131364E-2</v>
      </c>
    </row>
    <row r="21" spans="1:22">
      <c r="A21" s="98">
        <f t="shared" si="0"/>
        <v>21600</v>
      </c>
      <c r="B21" s="98">
        <v>1800</v>
      </c>
      <c r="D21" s="95">
        <v>417.33333333333331</v>
      </c>
      <c r="E21" s="95">
        <v>396.68662320439785</v>
      </c>
      <c r="F21" s="96">
        <f t="shared" si="1"/>
        <v>-4.9472947593295902E-2</v>
      </c>
      <c r="H21" s="95">
        <v>323.66666666666669</v>
      </c>
      <c r="I21" s="95">
        <v>305.59602313275337</v>
      </c>
      <c r="J21" s="96">
        <f t="shared" si="2"/>
        <v>-5.5831030485828936E-2</v>
      </c>
      <c r="L21" s="95">
        <v>270.66666666666669</v>
      </c>
      <c r="M21" s="95">
        <v>252.42471947633388</v>
      </c>
      <c r="N21" s="96">
        <f t="shared" si="3"/>
        <v>-6.7396356614530029E-2</v>
      </c>
      <c r="P21" s="95">
        <v>228.66666666666666</v>
      </c>
      <c r="Q21" s="95">
        <v>211.46880874129874</v>
      </c>
      <c r="R21" s="96">
        <f t="shared" si="4"/>
        <v>-7.5209291218810148E-2</v>
      </c>
      <c r="T21" s="95">
        <v>199.33333333333334</v>
      </c>
      <c r="U21" s="95">
        <v>186.09255169234291</v>
      </c>
      <c r="V21" s="96">
        <f t="shared" si="5"/>
        <v>-6.6425325958145987E-2</v>
      </c>
    </row>
    <row r="22" spans="1:22">
      <c r="A22" s="98">
        <f t="shared" si="0"/>
        <v>22800</v>
      </c>
      <c r="B22" s="98">
        <v>1900</v>
      </c>
      <c r="D22" s="95">
        <v>439</v>
      </c>
      <c r="E22" s="95">
        <v>418.48178235225004</v>
      </c>
      <c r="F22" s="96">
        <f t="shared" si="1"/>
        <v>-4.6738536783029527E-2</v>
      </c>
      <c r="H22" s="95">
        <v>340.66666666666669</v>
      </c>
      <c r="I22" s="95">
        <v>322.21824066782972</v>
      </c>
      <c r="J22" s="96">
        <f t="shared" si="2"/>
        <v>-5.4153892364492084E-2</v>
      </c>
      <c r="L22" s="95">
        <v>284.66666666666669</v>
      </c>
      <c r="M22" s="95">
        <v>265.61440092352956</v>
      </c>
      <c r="N22" s="96">
        <f t="shared" si="3"/>
        <v>-6.6928333992285038E-2</v>
      </c>
      <c r="P22" s="95">
        <v>240.33333333333334</v>
      </c>
      <c r="Q22" s="95">
        <v>222.5184643736869</v>
      </c>
      <c r="R22" s="96">
        <f t="shared" si="4"/>
        <v>-7.4125668348043461E-2</v>
      </c>
      <c r="T22" s="95">
        <v>209.33333333333334</v>
      </c>
      <c r="U22" s="95">
        <v>195.81624864884452</v>
      </c>
      <c r="V22" s="96">
        <f t="shared" si="5"/>
        <v>-6.4572060594691782E-2</v>
      </c>
    </row>
    <row r="23" spans="1:22">
      <c r="A23" s="98">
        <f t="shared" si="0"/>
        <v>24000</v>
      </c>
      <c r="B23" s="98">
        <v>2000</v>
      </c>
      <c r="D23" s="95">
        <v>460.33333333333331</v>
      </c>
      <c r="E23" s="95">
        <v>440.27694150010217</v>
      </c>
      <c r="F23" s="96">
        <f t="shared" si="1"/>
        <v>-4.3569279869437705E-2</v>
      </c>
      <c r="H23" s="95">
        <v>357</v>
      </c>
      <c r="I23" s="95">
        <v>338.84045820290606</v>
      </c>
      <c r="J23" s="96">
        <f t="shared" si="2"/>
        <v>-5.0867063857406025E-2</v>
      </c>
      <c r="L23" s="95">
        <v>298.66666666666669</v>
      </c>
      <c r="M23" s="95">
        <v>278.80408237072521</v>
      </c>
      <c r="N23" s="96">
        <f t="shared" si="3"/>
        <v>-6.6504188490875471E-2</v>
      </c>
      <c r="P23" s="95">
        <v>252.33333333333334</v>
      </c>
      <c r="Q23" s="95">
        <v>233.56812000607508</v>
      </c>
      <c r="R23" s="96">
        <f t="shared" si="4"/>
        <v>-7.4366763516215073E-2</v>
      </c>
      <c r="T23" s="95">
        <v>220</v>
      </c>
      <c r="U23" s="95">
        <v>205.53994560534613</v>
      </c>
      <c r="V23" s="96">
        <f t="shared" si="5"/>
        <v>-6.5727519975699367E-2</v>
      </c>
    </row>
    <row r="24" spans="1:22">
      <c r="A24" s="98">
        <f t="shared" si="0"/>
        <v>25200</v>
      </c>
      <c r="B24" s="98">
        <v>2100</v>
      </c>
      <c r="D24" s="95">
        <v>482</v>
      </c>
      <c r="E24" s="95">
        <v>462.0721006479543</v>
      </c>
      <c r="F24" s="96">
        <f t="shared" si="1"/>
        <v>-4.1344189527065756E-2</v>
      </c>
      <c r="H24" s="95">
        <v>374.33333333333331</v>
      </c>
      <c r="I24" s="95">
        <v>355.46267573798241</v>
      </c>
      <c r="J24" s="96">
        <f t="shared" si="2"/>
        <v>-5.0411373807704996E-2</v>
      </c>
      <c r="L24" s="95">
        <v>312</v>
      </c>
      <c r="M24" s="95">
        <v>291.99376381792092</v>
      </c>
      <c r="N24" s="96">
        <f t="shared" si="3"/>
        <v>-6.4122551865638089E-2</v>
      </c>
      <c r="P24" s="95">
        <v>264.33333333333331</v>
      </c>
      <c r="Q24" s="95">
        <v>244.61777563846326</v>
      </c>
      <c r="R24" s="96">
        <f t="shared" si="4"/>
        <v>-7.4585968580845097E-2</v>
      </c>
      <c r="T24" s="95">
        <v>230</v>
      </c>
      <c r="U24" s="95">
        <v>215.26364256184772</v>
      </c>
      <c r="V24" s="96">
        <f t="shared" si="5"/>
        <v>-6.4071119296314261E-2</v>
      </c>
    </row>
    <row r="25" spans="1:22">
      <c r="A25" s="98">
        <f t="shared" si="0"/>
        <v>26400</v>
      </c>
      <c r="B25" s="98">
        <v>2200</v>
      </c>
      <c r="D25" s="95">
        <v>503.66666666666669</v>
      </c>
      <c r="E25" s="95">
        <v>483.86725979580643</v>
      </c>
      <c r="F25" s="96">
        <f t="shared" si="1"/>
        <v>-3.9310536474242763E-2</v>
      </c>
      <c r="H25" s="95">
        <v>390.66666666666669</v>
      </c>
      <c r="I25" s="95">
        <v>372.08489327305875</v>
      </c>
      <c r="J25" s="96">
        <f t="shared" si="2"/>
        <v>-4.7564266365890617E-2</v>
      </c>
      <c r="L25" s="95">
        <v>326</v>
      </c>
      <c r="M25" s="95">
        <v>305.18344526511657</v>
      </c>
      <c r="N25" s="96">
        <f t="shared" si="3"/>
        <v>-6.3854462376943033E-2</v>
      </c>
      <c r="P25" s="95">
        <v>276</v>
      </c>
      <c r="Q25" s="95">
        <v>255.66743127085144</v>
      </c>
      <c r="R25" s="96">
        <f t="shared" si="4"/>
        <v>-7.3668727279523782E-2</v>
      </c>
      <c r="T25" s="95">
        <v>240.66666666666666</v>
      </c>
      <c r="U25" s="95">
        <v>224.9873395183493</v>
      </c>
      <c r="V25" s="96">
        <f t="shared" si="5"/>
        <v>-6.514955878802231E-2</v>
      </c>
    </row>
    <row r="26" spans="1:22">
      <c r="A26" s="98">
        <f t="shared" si="0"/>
        <v>27600</v>
      </c>
      <c r="B26" s="98">
        <v>2300</v>
      </c>
      <c r="D26" s="95">
        <v>525</v>
      </c>
      <c r="E26" s="95">
        <v>505.66241894365862</v>
      </c>
      <c r="F26" s="96">
        <f t="shared" si="1"/>
        <v>-3.6833487726364522E-2</v>
      </c>
      <c r="H26" s="95">
        <v>407.66666666666669</v>
      </c>
      <c r="I26" s="95">
        <v>388.7071108081351</v>
      </c>
      <c r="J26" s="96">
        <f t="shared" si="2"/>
        <v>-4.6507495973503454E-2</v>
      </c>
      <c r="L26" s="95">
        <v>340</v>
      </c>
      <c r="M26" s="95">
        <v>318.37312671231223</v>
      </c>
      <c r="N26" s="96">
        <f t="shared" si="3"/>
        <v>-6.360845084614053E-2</v>
      </c>
      <c r="P26" s="95">
        <v>288</v>
      </c>
      <c r="Q26" s="95">
        <v>266.71708690323959</v>
      </c>
      <c r="R26" s="96">
        <f t="shared" si="4"/>
        <v>-7.3899003808195918E-2</v>
      </c>
      <c r="T26" s="95">
        <v>251.33333333333334</v>
      </c>
      <c r="U26" s="95">
        <v>234.71103647485089</v>
      </c>
      <c r="V26" s="96">
        <f t="shared" si="5"/>
        <v>-6.6136459649134394E-2</v>
      </c>
    </row>
    <row r="27" spans="1:22">
      <c r="A27" s="98">
        <f t="shared" si="0"/>
        <v>28800</v>
      </c>
      <c r="B27" s="98">
        <v>2400</v>
      </c>
      <c r="D27" s="95">
        <v>546</v>
      </c>
      <c r="E27" s="95">
        <v>527.45757809151075</v>
      </c>
      <c r="F27" s="96">
        <f t="shared" si="1"/>
        <v>-3.3960479685877787E-2</v>
      </c>
      <c r="H27" s="95">
        <v>424</v>
      </c>
      <c r="I27" s="95">
        <v>405.32932834321144</v>
      </c>
      <c r="J27" s="96">
        <f t="shared" si="2"/>
        <v>-4.4034602964123981E-2</v>
      </c>
      <c r="L27" s="95">
        <v>354</v>
      </c>
      <c r="M27" s="95">
        <v>331.56280815950794</v>
      </c>
      <c r="N27" s="96">
        <f t="shared" si="3"/>
        <v>-6.3381897854497327E-2</v>
      </c>
      <c r="P27" s="95">
        <v>299.66666666666669</v>
      </c>
      <c r="Q27" s="95">
        <v>277.76674253562777</v>
      </c>
      <c r="R27" s="96">
        <f t="shared" si="4"/>
        <v>-7.3080948156970749E-2</v>
      </c>
      <c r="T27" s="95">
        <v>261</v>
      </c>
      <c r="U27" s="95">
        <v>244.43473343135247</v>
      </c>
      <c r="V27" s="96">
        <f t="shared" si="5"/>
        <v>-6.3468454286005893E-2</v>
      </c>
    </row>
    <row r="28" spans="1:22">
      <c r="A28" s="98">
        <f t="shared" si="0"/>
        <v>30000</v>
      </c>
      <c r="B28" s="98">
        <v>2500</v>
      </c>
      <c r="D28" s="95">
        <v>567.33333333333337</v>
      </c>
      <c r="E28" s="95">
        <v>549.25273723936289</v>
      </c>
      <c r="F28" s="96">
        <f t="shared" si="1"/>
        <v>-3.1869440823684703E-2</v>
      </c>
      <c r="H28" s="95">
        <v>440.33333333333331</v>
      </c>
      <c r="I28" s="95">
        <v>421.95154587828779</v>
      </c>
      <c r="J28" s="96">
        <f t="shared" si="2"/>
        <v>-4.1745164545902047E-2</v>
      </c>
      <c r="L28" s="95">
        <v>367.66666666666669</v>
      </c>
      <c r="M28" s="95">
        <v>344.75248960670365</v>
      </c>
      <c r="N28" s="96">
        <f t="shared" si="3"/>
        <v>-6.2323237697088918E-2</v>
      </c>
      <c r="P28" s="95">
        <v>310.66666666666669</v>
      </c>
      <c r="Q28" s="95">
        <v>288.81639816801595</v>
      </c>
      <c r="R28" s="96">
        <f t="shared" si="4"/>
        <v>-7.0333482291794258E-2</v>
      </c>
      <c r="T28" s="95">
        <v>271</v>
      </c>
      <c r="U28" s="95">
        <v>254.15843038785408</v>
      </c>
      <c r="V28" s="96">
        <f t="shared" si="5"/>
        <v>-6.2146013328951755E-2</v>
      </c>
    </row>
    <row r="29" spans="1:22">
      <c r="A29" s="98">
        <f t="shared" si="0"/>
        <v>31200</v>
      </c>
      <c r="B29" s="98">
        <v>2600</v>
      </c>
      <c r="D29" s="95">
        <v>576.33333333333337</v>
      </c>
      <c r="E29" s="95">
        <v>571.04789638721502</v>
      </c>
      <c r="F29" s="96">
        <f t="shared" si="1"/>
        <v>-9.1707986340977543E-3</v>
      </c>
      <c r="H29" s="95">
        <v>448.33333333333331</v>
      </c>
      <c r="I29" s="95">
        <v>438.57376341336413</v>
      </c>
      <c r="J29" s="96">
        <f t="shared" si="2"/>
        <v>-2.1768557442310432E-2</v>
      </c>
      <c r="L29" s="95">
        <v>373.33333333333331</v>
      </c>
      <c r="M29" s="95">
        <v>357.94217105389936</v>
      </c>
      <c r="N29" s="96">
        <f t="shared" si="3"/>
        <v>-4.1226327534198082E-2</v>
      </c>
      <c r="P29" s="95">
        <v>316</v>
      </c>
      <c r="Q29" s="95">
        <v>299.86605380040413</v>
      </c>
      <c r="R29" s="96">
        <f t="shared" si="4"/>
        <v>-5.1056791770872967E-2</v>
      </c>
      <c r="T29" s="95">
        <v>276</v>
      </c>
      <c r="U29" s="95">
        <v>263.88212734435564</v>
      </c>
      <c r="V29" s="96">
        <f t="shared" si="5"/>
        <v>-4.3905335708856352E-2</v>
      </c>
    </row>
    <row r="30" spans="1:22">
      <c r="A30" s="98">
        <f t="shared" si="0"/>
        <v>32400</v>
      </c>
      <c r="B30" s="98">
        <v>2700</v>
      </c>
      <c r="D30" s="99">
        <v>584.66666666666663</v>
      </c>
      <c r="E30" s="99">
        <v>592.84305553506715</v>
      </c>
      <c r="F30" s="100">
        <f t="shared" si="1"/>
        <v>1.398470159931664E-2</v>
      </c>
      <c r="H30" s="99">
        <v>454</v>
      </c>
      <c r="I30" s="99">
        <v>455.19598094844048</v>
      </c>
      <c r="J30" s="100">
        <f t="shared" si="2"/>
        <v>2.6343192696927087E-3</v>
      </c>
      <c r="L30" s="95">
        <v>379</v>
      </c>
      <c r="M30" s="95">
        <v>371.13185250109501</v>
      </c>
      <c r="N30" s="96">
        <f t="shared" si="3"/>
        <v>-2.0760283638271759E-2</v>
      </c>
      <c r="P30" s="95">
        <v>321.33333333333331</v>
      </c>
      <c r="Q30" s="95">
        <v>310.91570943279231</v>
      </c>
      <c r="R30" s="96">
        <f t="shared" si="4"/>
        <v>-3.2419991391725134E-2</v>
      </c>
      <c r="T30" s="95">
        <v>279.66666666666669</v>
      </c>
      <c r="U30" s="95">
        <v>273.60582430085731</v>
      </c>
      <c r="V30" s="96">
        <f t="shared" si="5"/>
        <v>-2.1671665193597311E-2</v>
      </c>
    </row>
    <row r="31" spans="1:22">
      <c r="A31" s="98">
        <f t="shared" si="0"/>
        <v>33600</v>
      </c>
      <c r="B31" s="98">
        <v>2800</v>
      </c>
      <c r="D31" s="99">
        <v>592.33333333333337</v>
      </c>
      <c r="E31" s="99">
        <v>614.63821468291928</v>
      </c>
      <c r="F31" s="100">
        <f t="shared" si="1"/>
        <v>3.7655961760696632E-2</v>
      </c>
      <c r="H31" s="99">
        <v>460.33333333333331</v>
      </c>
      <c r="I31" s="99">
        <v>471.81819848351682</v>
      </c>
      <c r="J31" s="100">
        <f t="shared" si="2"/>
        <v>2.494901915318648E-2</v>
      </c>
      <c r="L31" s="99">
        <v>384</v>
      </c>
      <c r="M31" s="99">
        <v>384.32153394829066</v>
      </c>
      <c r="N31" s="100">
        <f t="shared" si="3"/>
        <v>8.3732799034019756E-4</v>
      </c>
      <c r="P31" s="95">
        <v>324.66666666666669</v>
      </c>
      <c r="Q31" s="95">
        <v>321.96536506518049</v>
      </c>
      <c r="R31" s="96">
        <f t="shared" si="4"/>
        <v>-8.3202308053988983E-3</v>
      </c>
      <c r="T31" s="99">
        <v>282.66666666666669</v>
      </c>
      <c r="U31" s="99">
        <v>283.32952125735886</v>
      </c>
      <c r="V31" s="100">
        <f t="shared" si="5"/>
        <v>2.3450044482034027E-3</v>
      </c>
    </row>
    <row r="32" spans="1:22">
      <c r="A32" s="98">
        <f t="shared" si="0"/>
        <v>34800</v>
      </c>
      <c r="B32" s="98">
        <v>2900</v>
      </c>
      <c r="D32" s="99">
        <v>599.33333333333337</v>
      </c>
      <c r="E32" s="99">
        <v>636.43337383077142</v>
      </c>
      <c r="F32" s="100">
        <f t="shared" si="1"/>
        <v>6.1902181030208059E-2</v>
      </c>
      <c r="H32" s="99">
        <v>465</v>
      </c>
      <c r="I32" s="99">
        <v>488.44041601859317</v>
      </c>
      <c r="J32" s="100">
        <f t="shared" si="2"/>
        <v>5.0409496814178834E-2</v>
      </c>
      <c r="L32" s="99">
        <v>388.33333333333331</v>
      </c>
      <c r="M32" s="99">
        <v>397.51121539548632</v>
      </c>
      <c r="N32" s="100">
        <f t="shared" si="3"/>
        <v>2.3634031061338101E-2</v>
      </c>
      <c r="P32" s="99">
        <v>328.66666666666669</v>
      </c>
      <c r="Q32" s="99">
        <v>333.01502069756867</v>
      </c>
      <c r="R32" s="100">
        <f t="shared" si="4"/>
        <v>1.323028609807908E-2</v>
      </c>
      <c r="T32" s="99">
        <v>286.66666666666669</v>
      </c>
      <c r="U32" s="99">
        <v>293.05321821386048</v>
      </c>
      <c r="V32" s="100">
        <f t="shared" si="5"/>
        <v>2.2278668187885264E-2</v>
      </c>
    </row>
    <row r="33" spans="1:22">
      <c r="A33" s="98">
        <f t="shared" si="0"/>
        <v>36000</v>
      </c>
      <c r="B33" s="98">
        <v>3000</v>
      </c>
      <c r="D33" s="99">
        <v>605</v>
      </c>
      <c r="E33" s="99">
        <v>658.22853297862366</v>
      </c>
      <c r="F33" s="100">
        <f t="shared" si="1"/>
        <v>8.7981046245658945E-2</v>
      </c>
      <c r="H33" s="99">
        <v>470</v>
      </c>
      <c r="I33" s="99">
        <v>505.06263355366951</v>
      </c>
      <c r="J33" s="100">
        <f t="shared" si="2"/>
        <v>7.4601347986530842E-2</v>
      </c>
      <c r="L33" s="99">
        <v>392.33333333333331</v>
      </c>
      <c r="M33" s="99">
        <v>410.70089684268203</v>
      </c>
      <c r="N33" s="100">
        <f t="shared" si="3"/>
        <v>4.6816219649996826E-2</v>
      </c>
      <c r="P33" s="99">
        <v>332</v>
      </c>
      <c r="Q33" s="99">
        <v>344.06467632995685</v>
      </c>
      <c r="R33" s="100">
        <f t="shared" si="4"/>
        <v>3.6339386536014651E-2</v>
      </c>
      <c r="T33" s="99">
        <v>289</v>
      </c>
      <c r="U33" s="99">
        <v>302.77691517036209</v>
      </c>
      <c r="V33" s="100">
        <f t="shared" si="5"/>
        <v>4.7670986748657773E-2</v>
      </c>
    </row>
    <row r="34" spans="1:22">
      <c r="A34" s="98">
        <f t="shared" si="0"/>
        <v>37200</v>
      </c>
      <c r="B34" s="98">
        <v>3100</v>
      </c>
      <c r="D34" s="99">
        <v>610.33333333333337</v>
      </c>
      <c r="E34" s="99">
        <v>680.02369212647568</v>
      </c>
      <c r="F34" s="100">
        <f t="shared" si="1"/>
        <v>0.11418409414496278</v>
      </c>
      <c r="H34" s="99">
        <v>473.66666666666669</v>
      </c>
      <c r="I34" s="99">
        <v>521.68485108874586</v>
      </c>
      <c r="J34" s="100">
        <f t="shared" si="2"/>
        <v>0.10137547731614172</v>
      </c>
      <c r="L34" s="99">
        <v>395.66666666666669</v>
      </c>
      <c r="M34" s="99">
        <v>423.89057828987779</v>
      </c>
      <c r="N34" s="100">
        <f t="shared" si="3"/>
        <v>7.1332548331620282E-2</v>
      </c>
      <c r="P34" s="99">
        <v>334.33333333333331</v>
      </c>
      <c r="Q34" s="99">
        <v>355.11433196234503</v>
      </c>
      <c r="R34" s="100">
        <f t="shared" si="4"/>
        <v>6.2156526308110749E-2</v>
      </c>
      <c r="T34" s="99">
        <v>291.33333333333331</v>
      </c>
      <c r="U34" s="99">
        <v>312.5006121268637</v>
      </c>
      <c r="V34" s="100">
        <f t="shared" si="5"/>
        <v>7.2656563364520865E-2</v>
      </c>
    </row>
    <row r="35" spans="1:22">
      <c r="A35" s="98">
        <f t="shared" si="0"/>
        <v>38400</v>
      </c>
      <c r="B35" s="98">
        <v>3200</v>
      </c>
      <c r="D35" s="99">
        <v>614</v>
      </c>
      <c r="E35" s="99">
        <v>701.81885127432793</v>
      </c>
      <c r="F35" s="100">
        <f t="shared" si="1"/>
        <v>0.14302744507219534</v>
      </c>
      <c r="H35" s="99">
        <v>476.66666666666669</v>
      </c>
      <c r="I35" s="99">
        <v>538.30706862382226</v>
      </c>
      <c r="J35" s="100">
        <f t="shared" si="2"/>
        <v>0.12931552858144535</v>
      </c>
      <c r="L35" s="99">
        <v>398.33333333333331</v>
      </c>
      <c r="M35" s="99">
        <v>437.08025973707345</v>
      </c>
      <c r="N35" s="100">
        <f t="shared" si="3"/>
        <v>9.7272618586795367E-2</v>
      </c>
      <c r="P35" s="99">
        <v>336.66666666666669</v>
      </c>
      <c r="Q35" s="99">
        <v>366.16398759473316</v>
      </c>
      <c r="R35" s="100">
        <f t="shared" si="4"/>
        <v>8.7615804736831171E-2</v>
      </c>
      <c r="T35" s="99">
        <v>293.33333333333331</v>
      </c>
      <c r="U35" s="99">
        <v>322.22430908336531</v>
      </c>
      <c r="V35" s="100">
        <f t="shared" si="5"/>
        <v>9.8491962784200027E-2</v>
      </c>
    </row>
    <row r="36" spans="1:22">
      <c r="A36" s="98">
        <f t="shared" si="0"/>
        <v>39600</v>
      </c>
      <c r="B36" s="98">
        <v>3300</v>
      </c>
      <c r="D36" s="99">
        <v>618</v>
      </c>
      <c r="E36" s="99">
        <v>723.61401042218006</v>
      </c>
      <c r="F36" s="100">
        <f t="shared" si="1"/>
        <v>0.17089645699381895</v>
      </c>
      <c r="H36" s="99">
        <v>479.66666666666669</v>
      </c>
      <c r="I36" s="99">
        <v>554.92928615889855</v>
      </c>
      <c r="J36" s="100">
        <f t="shared" si="2"/>
        <v>0.15690608650222071</v>
      </c>
      <c r="L36" s="99">
        <v>400.33333333333331</v>
      </c>
      <c r="M36" s="99">
        <v>450.2699411842691</v>
      </c>
      <c r="N36" s="100">
        <f t="shared" si="3"/>
        <v>0.12473757165096377</v>
      </c>
      <c r="P36" s="99">
        <v>338.66666666666669</v>
      </c>
      <c r="Q36" s="99">
        <v>377.21364322712134</v>
      </c>
      <c r="R36" s="100">
        <f t="shared" si="4"/>
        <v>0.11381981267850771</v>
      </c>
      <c r="T36" s="99">
        <v>295</v>
      </c>
      <c r="U36" s="99">
        <v>331.94800603986687</v>
      </c>
      <c r="V36" s="100">
        <f t="shared" si="5"/>
        <v>0.12524747810124359</v>
      </c>
    </row>
    <row r="37" spans="1:22">
      <c r="A37" s="98">
        <f t="shared" si="0"/>
        <v>40800</v>
      </c>
      <c r="B37" s="98">
        <v>3400</v>
      </c>
      <c r="D37" s="99">
        <v>619.33333333333337</v>
      </c>
      <c r="E37" s="99">
        <v>745.40916957003219</v>
      </c>
      <c r="F37" s="100">
        <f t="shared" si="1"/>
        <v>0.2035670122228721</v>
      </c>
      <c r="H37" s="99">
        <v>481</v>
      </c>
      <c r="I37" s="99">
        <v>571.55150369397484</v>
      </c>
      <c r="J37" s="100">
        <f t="shared" si="2"/>
        <v>0.18825676443653805</v>
      </c>
      <c r="L37" s="99">
        <v>401.33333333333331</v>
      </c>
      <c r="M37" s="99">
        <v>463.45962263146475</v>
      </c>
      <c r="N37" s="100">
        <f t="shared" si="3"/>
        <v>0.15479972416477938</v>
      </c>
      <c r="P37" s="99">
        <v>339.66666666666669</v>
      </c>
      <c r="Q37" s="99">
        <v>388.26329885950952</v>
      </c>
      <c r="R37" s="100">
        <f t="shared" si="4"/>
        <v>0.14307153736852651</v>
      </c>
      <c r="T37" s="99">
        <v>296</v>
      </c>
      <c r="U37" s="99">
        <v>341.67170299636848</v>
      </c>
      <c r="V37" s="100">
        <f t="shared" si="5"/>
        <v>0.15429629390665034</v>
      </c>
    </row>
    <row r="38" spans="1:22">
      <c r="A38" s="98">
        <f t="shared" si="0"/>
        <v>42000</v>
      </c>
      <c r="B38" s="98">
        <v>3500</v>
      </c>
      <c r="D38" s="99">
        <v>620.33333333333337</v>
      </c>
      <c r="E38" s="99">
        <v>767.20432871788432</v>
      </c>
      <c r="F38" s="100">
        <f t="shared" si="1"/>
        <v>0.23676141115188232</v>
      </c>
      <c r="H38" s="99">
        <v>482</v>
      </c>
      <c r="I38" s="99">
        <v>588.17372122905124</v>
      </c>
      <c r="J38" s="100">
        <f t="shared" si="2"/>
        <v>0.22027742993579102</v>
      </c>
      <c r="L38" s="99">
        <v>402.33333333333331</v>
      </c>
      <c r="M38" s="99">
        <v>476.64930407866046</v>
      </c>
      <c r="N38" s="100">
        <f t="shared" si="3"/>
        <v>0.18471243764372947</v>
      </c>
      <c r="P38" s="99">
        <v>340.66666666666669</v>
      </c>
      <c r="Q38" s="99">
        <v>399.3129544918977</v>
      </c>
      <c r="R38" s="100">
        <f t="shared" si="4"/>
        <v>0.17215152981966053</v>
      </c>
      <c r="T38" s="99">
        <v>297</v>
      </c>
      <c r="U38" s="99">
        <v>351.39539995287009</v>
      </c>
      <c r="V38" s="100">
        <f t="shared" si="5"/>
        <v>0.18314949479080833</v>
      </c>
    </row>
    <row r="39" spans="1:22">
      <c r="A39" s="98">
        <f t="shared" si="0"/>
        <v>43200</v>
      </c>
      <c r="B39" s="98">
        <v>3600</v>
      </c>
      <c r="D39" s="99">
        <v>622</v>
      </c>
      <c r="E39" s="99">
        <v>788.99948786573646</v>
      </c>
      <c r="F39" s="100">
        <f t="shared" si="1"/>
        <v>0.26848792261372423</v>
      </c>
      <c r="H39" s="99">
        <v>483</v>
      </c>
      <c r="I39" s="99">
        <v>604.79593876412764</v>
      </c>
      <c r="J39" s="100">
        <f t="shared" si="2"/>
        <v>0.25216550468763477</v>
      </c>
      <c r="L39" s="99">
        <v>403.33333333333331</v>
      </c>
      <c r="M39" s="99">
        <v>489.83898552585612</v>
      </c>
      <c r="N39" s="100">
        <f t="shared" si="3"/>
        <v>0.21447682361782516</v>
      </c>
      <c r="P39" s="99">
        <v>341.66666666666669</v>
      </c>
      <c r="Q39" s="99">
        <v>410.36261012428588</v>
      </c>
      <c r="R39" s="100">
        <f t="shared" si="4"/>
        <v>0.20106129792473904</v>
      </c>
      <c r="T39" s="99">
        <v>298</v>
      </c>
      <c r="U39" s="99">
        <v>361.11909690937165</v>
      </c>
      <c r="V39" s="100">
        <f t="shared" si="5"/>
        <v>0.21180905003144845</v>
      </c>
    </row>
    <row r="40" spans="1:22">
      <c r="A40" s="98">
        <f t="shared" si="0"/>
        <v>44400</v>
      </c>
      <c r="B40" s="98">
        <v>3700</v>
      </c>
      <c r="D40" s="99">
        <v>623</v>
      </c>
      <c r="E40" s="99">
        <v>808.36087718710201</v>
      </c>
      <c r="F40" s="100">
        <f t="shared" si="1"/>
        <v>0.29752949789261951</v>
      </c>
      <c r="H40" s="99">
        <v>484</v>
      </c>
      <c r="I40" s="99">
        <v>619.4145189931495</v>
      </c>
      <c r="J40" s="100">
        <f t="shared" si="2"/>
        <v>0.27978206403543293</v>
      </c>
      <c r="L40" s="99">
        <v>404.33333333333331</v>
      </c>
      <c r="M40" s="99">
        <v>501.35625587268129</v>
      </c>
      <c r="N40" s="100">
        <f t="shared" si="3"/>
        <v>0.23995776390605439</v>
      </c>
      <c r="P40" s="99">
        <v>342.66666666666669</v>
      </c>
      <c r="Q40" s="99">
        <v>420.01120335733879</v>
      </c>
      <c r="R40" s="100">
        <f t="shared" si="4"/>
        <v>0.22571362847472409</v>
      </c>
      <c r="T40" s="99">
        <v>299</v>
      </c>
      <c r="U40" s="99">
        <v>369.60985895445816</v>
      </c>
      <c r="V40" s="100">
        <f t="shared" si="5"/>
        <v>0.23615337442962603</v>
      </c>
    </row>
    <row r="41" spans="1:22">
      <c r="A41" s="98">
        <f t="shared" si="0"/>
        <v>45600</v>
      </c>
      <c r="B41" s="98">
        <v>3800</v>
      </c>
      <c r="D41" s="99">
        <v>627</v>
      </c>
      <c r="E41" s="99">
        <v>821.98426273510199</v>
      </c>
      <c r="F41" s="100">
        <f t="shared" si="1"/>
        <v>0.31097968538293785</v>
      </c>
      <c r="H41" s="99">
        <v>487.33333333333331</v>
      </c>
      <c r="I41" s="99">
        <v>629.30920204114943</v>
      </c>
      <c r="J41" s="100">
        <f t="shared" si="2"/>
        <v>0.2913321519312233</v>
      </c>
      <c r="L41" s="99">
        <v>406.66666666666669</v>
      </c>
      <c r="M41" s="99">
        <v>508.93054808734797</v>
      </c>
      <c r="N41" s="100">
        <f t="shared" si="3"/>
        <v>0.25146856087052782</v>
      </c>
      <c r="P41" s="99">
        <v>344</v>
      </c>
      <c r="Q41" s="99">
        <v>426.35656666017576</v>
      </c>
      <c r="R41" s="100">
        <f t="shared" si="4"/>
        <v>0.23940862401213892</v>
      </c>
      <c r="T41" s="99">
        <v>300</v>
      </c>
      <c r="U41" s="99">
        <v>375.19377866095476</v>
      </c>
      <c r="V41" s="100">
        <f t="shared" si="5"/>
        <v>0.25064592886984927</v>
      </c>
    </row>
    <row r="42" spans="1:22">
      <c r="A42" s="98">
        <f t="shared" si="0"/>
        <v>46800</v>
      </c>
      <c r="B42" s="98">
        <v>3900</v>
      </c>
      <c r="D42" s="99">
        <v>642.66666666666663</v>
      </c>
      <c r="E42" s="99">
        <v>835.60764828310198</v>
      </c>
      <c r="F42" s="100">
        <f t="shared" si="1"/>
        <v>0.3002193697351172</v>
      </c>
      <c r="H42" s="99">
        <v>499.33333333333331</v>
      </c>
      <c r="I42" s="99">
        <v>639.20388508914948</v>
      </c>
      <c r="J42" s="100">
        <f t="shared" si="2"/>
        <v>0.28011458963114055</v>
      </c>
      <c r="L42" s="99">
        <v>416.33333333333331</v>
      </c>
      <c r="M42" s="99">
        <v>516.5048403020146</v>
      </c>
      <c r="N42" s="100">
        <f t="shared" si="3"/>
        <v>0.24060410000483889</v>
      </c>
      <c r="P42" s="99">
        <v>352</v>
      </c>
      <c r="Q42" s="99">
        <v>432.70192996301279</v>
      </c>
      <c r="R42" s="100">
        <f t="shared" si="4"/>
        <v>0.22926684648583184</v>
      </c>
      <c r="T42" s="99">
        <v>306.66666666666669</v>
      </c>
      <c r="U42" s="99">
        <v>380.77769836745136</v>
      </c>
      <c r="V42" s="100">
        <f t="shared" si="5"/>
        <v>0.24166640771994996</v>
      </c>
    </row>
    <row r="43" spans="1:22">
      <c r="A43" s="98">
        <f t="shared" si="0"/>
        <v>48000</v>
      </c>
      <c r="B43" s="98">
        <v>4000</v>
      </c>
      <c r="D43" s="99">
        <v>657</v>
      </c>
      <c r="E43" s="99">
        <v>849.23103383110197</v>
      </c>
      <c r="F43" s="100">
        <f t="shared" si="1"/>
        <v>0.2925890925891963</v>
      </c>
      <c r="H43" s="99">
        <v>510</v>
      </c>
      <c r="I43" s="99">
        <v>649.09856813714941</v>
      </c>
      <c r="J43" s="100">
        <f t="shared" si="2"/>
        <v>0.27274229046499876</v>
      </c>
      <c r="L43" s="99">
        <v>426</v>
      </c>
      <c r="M43" s="99">
        <v>524.07913251668128</v>
      </c>
      <c r="N43" s="100">
        <f t="shared" si="3"/>
        <v>0.23023270543821894</v>
      </c>
      <c r="P43" s="99">
        <v>360.33333333333331</v>
      </c>
      <c r="Q43" s="99">
        <v>439.04729326584982</v>
      </c>
      <c r="R43" s="100">
        <f t="shared" si="4"/>
        <v>0.21844762238441207</v>
      </c>
      <c r="T43" s="99">
        <v>314</v>
      </c>
      <c r="U43" s="99">
        <v>386.36161807394791</v>
      </c>
      <c r="V43" s="100">
        <f t="shared" si="5"/>
        <v>0.23045101297435644</v>
      </c>
    </row>
    <row r="44" spans="1:22">
      <c r="A44" s="98">
        <f t="shared" si="0"/>
        <v>49200</v>
      </c>
      <c r="B44" s="98">
        <v>4100</v>
      </c>
      <c r="D44" s="99">
        <v>672</v>
      </c>
      <c r="E44" s="99">
        <v>862.85441937910207</v>
      </c>
      <c r="F44" s="100">
        <f t="shared" si="1"/>
        <v>0.2840095526474733</v>
      </c>
      <c r="H44" s="99">
        <v>522</v>
      </c>
      <c r="I44" s="99">
        <v>658.99325118514946</v>
      </c>
      <c r="J44" s="100">
        <f t="shared" si="2"/>
        <v>0.26243917851561194</v>
      </c>
      <c r="L44" s="99">
        <v>436</v>
      </c>
      <c r="M44" s="99">
        <v>531.65342473134797</v>
      </c>
      <c r="N44" s="100">
        <f t="shared" si="3"/>
        <v>0.21938858883336687</v>
      </c>
      <c r="P44" s="99">
        <v>368</v>
      </c>
      <c r="Q44" s="99">
        <v>445.39265656868679</v>
      </c>
      <c r="R44" s="100">
        <f t="shared" si="4"/>
        <v>0.21030613198012715</v>
      </c>
      <c r="T44" s="99">
        <v>321.33333333333331</v>
      </c>
      <c r="U44" s="99">
        <v>391.94553778044451</v>
      </c>
      <c r="V44" s="100">
        <f t="shared" si="5"/>
        <v>0.21974752421300159</v>
      </c>
    </row>
    <row r="45" spans="1:22">
      <c r="A45" s="98">
        <f t="shared" si="0"/>
        <v>50400</v>
      </c>
      <c r="B45" s="98">
        <v>4200</v>
      </c>
      <c r="D45" s="99">
        <v>688</v>
      </c>
      <c r="E45" s="99">
        <v>872.91018296352991</v>
      </c>
      <c r="F45" s="100">
        <f t="shared" si="1"/>
        <v>0.26876480081908416</v>
      </c>
      <c r="H45" s="99">
        <v>533.66666666666663</v>
      </c>
      <c r="I45" s="99">
        <v>666.4327713663813</v>
      </c>
      <c r="J45" s="100">
        <f t="shared" si="2"/>
        <v>0.24878095821308177</v>
      </c>
      <c r="L45" s="99">
        <v>445.66666666666669</v>
      </c>
      <c r="M45" s="99">
        <v>537.44418746209385</v>
      </c>
      <c r="N45" s="100">
        <f t="shared" si="3"/>
        <v>0.20593310574890156</v>
      </c>
      <c r="P45" s="99">
        <v>377</v>
      </c>
      <c r="Q45" s="99">
        <v>450.24386804636907</v>
      </c>
      <c r="R45" s="100">
        <f t="shared" si="4"/>
        <v>0.19428081709912215</v>
      </c>
      <c r="T45" s="99">
        <v>329</v>
      </c>
      <c r="U45" s="99">
        <v>396.21460388080482</v>
      </c>
      <c r="V45" s="100">
        <f t="shared" si="5"/>
        <v>0.20429970784439155</v>
      </c>
    </row>
    <row r="46" spans="1:22">
      <c r="A46" s="98">
        <f t="shared" si="0"/>
        <v>51600</v>
      </c>
      <c r="B46" s="98">
        <v>4300</v>
      </c>
      <c r="D46" s="99">
        <v>702.33333333333337</v>
      </c>
      <c r="E46" s="99">
        <v>882.89285415286326</v>
      </c>
      <c r="F46" s="100">
        <f t="shared" si="1"/>
        <v>0.25708522185979565</v>
      </c>
      <c r="H46" s="99">
        <v>545.66666666666663</v>
      </c>
      <c r="I46" s="99">
        <v>673.82199088904792</v>
      </c>
      <c r="J46" s="100">
        <f t="shared" si="2"/>
        <v>0.23486009326031998</v>
      </c>
      <c r="L46" s="99">
        <v>455.33333333333331</v>
      </c>
      <c r="M46" s="99">
        <v>543.19840976253818</v>
      </c>
      <c r="N46" s="100">
        <f t="shared" si="3"/>
        <v>0.19296868908317322</v>
      </c>
      <c r="P46" s="99">
        <v>385</v>
      </c>
      <c r="Q46" s="99">
        <v>455.06446777856644</v>
      </c>
      <c r="R46" s="100">
        <f t="shared" si="4"/>
        <v>0.18198563059367912</v>
      </c>
      <c r="T46" s="99">
        <v>335.66666666666669</v>
      </c>
      <c r="U46" s="99">
        <v>400.45673164513846</v>
      </c>
      <c r="V46" s="100">
        <f t="shared" si="5"/>
        <v>0.19301906150488124</v>
      </c>
    </row>
    <row r="47" spans="1:22">
      <c r="A47" s="98">
        <f t="shared" si="0"/>
        <v>52800</v>
      </c>
      <c r="B47" s="98">
        <v>4400</v>
      </c>
      <c r="D47" s="99">
        <v>716.33333333333337</v>
      </c>
      <c r="E47" s="99">
        <v>892.87552534219662</v>
      </c>
      <c r="F47" s="100">
        <f t="shared" si="1"/>
        <v>0.24645257144094446</v>
      </c>
      <c r="H47" s="99">
        <v>556.33333333333337</v>
      </c>
      <c r="I47" s="99">
        <v>681.21121041171455</v>
      </c>
      <c r="J47" s="100">
        <f t="shared" si="2"/>
        <v>0.22446592644406449</v>
      </c>
      <c r="L47" s="99">
        <v>464.66666666666669</v>
      </c>
      <c r="M47" s="99">
        <v>548.95263206298262</v>
      </c>
      <c r="N47" s="100">
        <f t="shared" si="3"/>
        <v>0.18139016943253061</v>
      </c>
      <c r="P47" s="99">
        <v>392.33333333333331</v>
      </c>
      <c r="Q47" s="99">
        <v>459.88506751076375</v>
      </c>
      <c r="R47" s="100">
        <f t="shared" si="4"/>
        <v>0.1721794414038158</v>
      </c>
      <c r="T47" s="99">
        <v>342</v>
      </c>
      <c r="U47" s="99">
        <v>404.69885940947211</v>
      </c>
      <c r="V47" s="100">
        <f t="shared" si="5"/>
        <v>0.18332999827331031</v>
      </c>
    </row>
    <row r="48" spans="1:22">
      <c r="A48" s="98">
        <f t="shared" si="0"/>
        <v>54000</v>
      </c>
      <c r="B48" s="98">
        <v>4500</v>
      </c>
      <c r="D48" s="99">
        <v>730</v>
      </c>
      <c r="E48" s="99">
        <v>902.85819653152998</v>
      </c>
      <c r="F48" s="100">
        <f t="shared" si="1"/>
        <v>0.2367920500431917</v>
      </c>
      <c r="H48" s="99">
        <v>566.33333333333337</v>
      </c>
      <c r="I48" s="99">
        <v>688.60042993438117</v>
      </c>
      <c r="J48" s="100">
        <f t="shared" si="2"/>
        <v>0.21589246015488128</v>
      </c>
      <c r="L48" s="99">
        <v>472.66666666666669</v>
      </c>
      <c r="M48" s="99">
        <v>554.70685436342706</v>
      </c>
      <c r="N48" s="100">
        <f t="shared" si="3"/>
        <v>0.17356880330767366</v>
      </c>
      <c r="P48" s="99">
        <v>400</v>
      </c>
      <c r="Q48" s="99">
        <v>464.70566724296106</v>
      </c>
      <c r="R48" s="100">
        <f t="shared" si="4"/>
        <v>0.16176416810740268</v>
      </c>
      <c r="T48" s="99">
        <v>348.66666666666669</v>
      </c>
      <c r="U48" s="99">
        <v>408.94098717380575</v>
      </c>
      <c r="V48" s="100">
        <f t="shared" si="5"/>
        <v>0.17287090011607753</v>
      </c>
    </row>
    <row r="49" spans="1:22">
      <c r="A49" s="98">
        <f t="shared" si="0"/>
        <v>55200</v>
      </c>
      <c r="B49" s="98">
        <v>4600</v>
      </c>
      <c r="D49" s="99">
        <v>743</v>
      </c>
      <c r="E49" s="99">
        <v>912.84086772086323</v>
      </c>
      <c r="F49" s="100">
        <f t="shared" si="1"/>
        <v>0.22858797808999087</v>
      </c>
      <c r="H49" s="99">
        <v>577</v>
      </c>
      <c r="I49" s="99">
        <v>695.98964945704779</v>
      </c>
      <c r="J49" s="100">
        <f t="shared" si="2"/>
        <v>0.20622122956160793</v>
      </c>
      <c r="L49" s="99">
        <v>481.33333333333331</v>
      </c>
      <c r="M49" s="99">
        <v>560.46107666387149</v>
      </c>
      <c r="N49" s="100">
        <f t="shared" si="3"/>
        <v>0.16439281855374976</v>
      </c>
      <c r="P49" s="99">
        <v>407</v>
      </c>
      <c r="Q49" s="99">
        <v>469.52626697515836</v>
      </c>
      <c r="R49" s="100">
        <f t="shared" si="4"/>
        <v>0.1536271915851557</v>
      </c>
      <c r="T49" s="99">
        <v>355</v>
      </c>
      <c r="U49" s="99">
        <v>413.1831149381394</v>
      </c>
      <c r="V49" s="100">
        <f t="shared" si="5"/>
        <v>0.16389609841729413</v>
      </c>
    </row>
    <row r="50" spans="1:22">
      <c r="A50" s="98">
        <f t="shared" si="0"/>
        <v>56400</v>
      </c>
      <c r="B50" s="98">
        <v>4700</v>
      </c>
      <c r="D50" s="99">
        <v>756</v>
      </c>
      <c r="E50" s="99">
        <v>922.82353891019659</v>
      </c>
      <c r="F50" s="100">
        <f t="shared" si="1"/>
        <v>0.22066605675951934</v>
      </c>
      <c r="H50" s="99">
        <v>587.66666666666663</v>
      </c>
      <c r="I50" s="99">
        <v>703.37886897971453</v>
      </c>
      <c r="J50" s="100">
        <f t="shared" si="2"/>
        <v>0.19690108164443765</v>
      </c>
      <c r="L50" s="99">
        <v>490.66666666666669</v>
      </c>
      <c r="M50" s="99">
        <v>566.21529896431593</v>
      </c>
      <c r="N50" s="100">
        <f t="shared" si="3"/>
        <v>0.1539713973457526</v>
      </c>
      <c r="P50" s="99">
        <v>414.33333333333331</v>
      </c>
      <c r="Q50" s="99">
        <v>474.34686670735573</v>
      </c>
      <c r="R50" s="100">
        <f t="shared" si="4"/>
        <v>0.14484360428163101</v>
      </c>
      <c r="T50" s="99">
        <v>361.33333333333331</v>
      </c>
      <c r="U50" s="99">
        <v>417.42524270247304</v>
      </c>
      <c r="V50" s="100">
        <f t="shared" si="5"/>
        <v>0.15523591153820959</v>
      </c>
    </row>
    <row r="51" spans="1:22">
      <c r="A51" s="98">
        <f t="shared" si="0"/>
        <v>57600</v>
      </c>
      <c r="B51" s="98">
        <v>4800</v>
      </c>
      <c r="D51" s="99">
        <v>769.33333333333337</v>
      </c>
      <c r="E51" s="99">
        <v>933.82213876834373</v>
      </c>
      <c r="F51" s="100">
        <f t="shared" si="1"/>
        <v>0.21380693947358376</v>
      </c>
      <c r="H51" s="99">
        <v>597.66666666666663</v>
      </c>
      <c r="I51" s="99">
        <v>711.58512321613784</v>
      </c>
      <c r="J51" s="100">
        <f t="shared" si="2"/>
        <v>0.1906053372272245</v>
      </c>
      <c r="L51" s="99">
        <v>499.33333333333331</v>
      </c>
      <c r="M51" s="99">
        <v>572.68922531632506</v>
      </c>
      <c r="N51" s="100">
        <f t="shared" si="3"/>
        <v>0.14690766084711293</v>
      </c>
      <c r="P51" s="99">
        <v>421.66666666666669</v>
      </c>
      <c r="Q51" s="99">
        <v>479.77039850875138</v>
      </c>
      <c r="R51" s="100">
        <f t="shared" si="4"/>
        <v>0.13779541148320473</v>
      </c>
      <c r="T51" s="99">
        <v>368</v>
      </c>
      <c r="U51" s="99">
        <v>422.19795068770128</v>
      </c>
      <c r="V51" s="100">
        <f t="shared" si="5"/>
        <v>0.14727703991223184</v>
      </c>
    </row>
    <row r="52" spans="1:22">
      <c r="A52" s="98">
        <f t="shared" si="0"/>
        <v>58800</v>
      </c>
      <c r="B52" s="98">
        <v>4900</v>
      </c>
      <c r="D52" s="99">
        <v>783</v>
      </c>
      <c r="E52" s="99">
        <v>945.82427005134366</v>
      </c>
      <c r="F52" s="100">
        <f t="shared" si="1"/>
        <v>0.20794925932483221</v>
      </c>
      <c r="H52" s="99">
        <v>608.33333333333337</v>
      </c>
      <c r="I52" s="99">
        <v>720.59844199913778</v>
      </c>
      <c r="J52" s="100">
        <f t="shared" si="2"/>
        <v>0.18454538410817167</v>
      </c>
      <c r="L52" s="99">
        <v>507</v>
      </c>
      <c r="M52" s="99">
        <v>579.87407326599168</v>
      </c>
      <c r="N52" s="100">
        <f t="shared" si="3"/>
        <v>0.1437358447060979</v>
      </c>
      <c r="P52" s="99">
        <v>429</v>
      </c>
      <c r="Q52" s="99">
        <v>485.78950487858464</v>
      </c>
      <c r="R52" s="100">
        <f t="shared" si="4"/>
        <v>0.13237646824844895</v>
      </c>
      <c r="T52" s="99">
        <v>374.33333333333331</v>
      </c>
      <c r="U52" s="99">
        <v>427.49476429315456</v>
      </c>
      <c r="V52" s="100">
        <f t="shared" si="5"/>
        <v>0.1420162892960497</v>
      </c>
    </row>
    <row r="53" spans="1:22">
      <c r="A53" s="98">
        <f t="shared" si="0"/>
        <v>60000</v>
      </c>
      <c r="B53" s="98">
        <v>5000</v>
      </c>
      <c r="D53" s="99">
        <v>796</v>
      </c>
      <c r="E53" s="99">
        <v>957.8264013343437</v>
      </c>
      <c r="F53" s="100">
        <f t="shared" si="1"/>
        <v>0.20329949916374845</v>
      </c>
      <c r="H53" s="99">
        <v>618.66666666666663</v>
      </c>
      <c r="I53" s="99">
        <v>729.61176078213782</v>
      </c>
      <c r="J53" s="100">
        <f t="shared" si="2"/>
        <v>0.17932935471250722</v>
      </c>
      <c r="L53" s="99">
        <v>516.66666666666663</v>
      </c>
      <c r="M53" s="99">
        <v>587.05892121565842</v>
      </c>
      <c r="N53" s="100">
        <f t="shared" si="3"/>
        <v>0.13624307332062924</v>
      </c>
      <c r="P53" s="99">
        <v>436</v>
      </c>
      <c r="Q53" s="99">
        <v>491.80861124841789</v>
      </c>
      <c r="R53" s="100">
        <f t="shared" si="4"/>
        <v>0.12800140194591259</v>
      </c>
      <c r="T53" s="99">
        <v>381</v>
      </c>
      <c r="U53" s="99">
        <v>432.79157789860778</v>
      </c>
      <c r="V53" s="100">
        <f t="shared" si="5"/>
        <v>0.13593589999634581</v>
      </c>
    </row>
    <row r="54" spans="1:22">
      <c r="A54" s="98">
        <f t="shared" si="0"/>
        <v>61200</v>
      </c>
      <c r="B54" s="98">
        <v>5100</v>
      </c>
      <c r="D54" s="99">
        <v>810</v>
      </c>
      <c r="E54" s="99">
        <v>969.82853261734374</v>
      </c>
      <c r="F54" s="100">
        <f t="shared" si="1"/>
        <v>0.19731917607079463</v>
      </c>
      <c r="H54" s="99">
        <v>629.33333333333337</v>
      </c>
      <c r="I54" s="99">
        <v>738.62507956513787</v>
      </c>
      <c r="J54" s="100">
        <f t="shared" si="2"/>
        <v>0.17366273235985874</v>
      </c>
      <c r="L54" s="99">
        <v>525.33333333333337</v>
      </c>
      <c r="M54" s="99">
        <v>594.24376916532515</v>
      </c>
      <c r="N54" s="100">
        <f t="shared" si="3"/>
        <v>0.13117468749744621</v>
      </c>
      <c r="P54" s="99">
        <v>443.66666666666669</v>
      </c>
      <c r="Q54" s="99">
        <v>497.82771761825114</v>
      </c>
      <c r="R54" s="100">
        <f t="shared" si="4"/>
        <v>0.12207599763692967</v>
      </c>
      <c r="T54" s="99">
        <v>387</v>
      </c>
      <c r="U54" s="99">
        <v>438.08839150406106</v>
      </c>
      <c r="V54" s="100">
        <f t="shared" si="5"/>
        <v>0.13201134755571342</v>
      </c>
    </row>
    <row r="55" spans="1:22">
      <c r="A55" s="98">
        <f t="shared" si="0"/>
        <v>62400</v>
      </c>
      <c r="B55" s="98">
        <v>5200</v>
      </c>
      <c r="D55" s="99">
        <v>823</v>
      </c>
      <c r="E55" s="99">
        <v>981.83066390034378</v>
      </c>
      <c r="F55" s="100">
        <f t="shared" si="1"/>
        <v>0.19298987108182719</v>
      </c>
      <c r="H55" s="99">
        <v>639.33333333333337</v>
      </c>
      <c r="I55" s="99">
        <v>747.63839834813791</v>
      </c>
      <c r="J55" s="100">
        <f t="shared" si="2"/>
        <v>0.1694031256748767</v>
      </c>
      <c r="L55" s="99">
        <v>533</v>
      </c>
      <c r="M55" s="99">
        <v>601.42861711499177</v>
      </c>
      <c r="N55" s="100">
        <f t="shared" si="3"/>
        <v>0.12838389702625097</v>
      </c>
      <c r="P55" s="99">
        <v>451</v>
      </c>
      <c r="Q55" s="99">
        <v>503.8468239880844</v>
      </c>
      <c r="R55" s="100">
        <f t="shared" si="4"/>
        <v>0.11717699332169484</v>
      </c>
      <c r="T55" s="99">
        <v>393.66666666666669</v>
      </c>
      <c r="U55" s="99">
        <v>443.38520510951435</v>
      </c>
      <c r="V55" s="100">
        <f t="shared" si="5"/>
        <v>0.12629603330105255</v>
      </c>
    </row>
    <row r="56" spans="1:22">
      <c r="A56" s="98">
        <f t="shared" si="0"/>
        <v>63600</v>
      </c>
      <c r="B56" s="98">
        <v>5300</v>
      </c>
      <c r="D56" s="99">
        <v>837</v>
      </c>
      <c r="E56" s="99">
        <v>993.83279518334382</v>
      </c>
      <c r="F56" s="100">
        <f t="shared" si="1"/>
        <v>0.18737490463959827</v>
      </c>
      <c r="H56" s="99">
        <v>649.33333333333337</v>
      </c>
      <c r="I56" s="99">
        <v>756.65171713113784</v>
      </c>
      <c r="J56" s="100">
        <f t="shared" si="2"/>
        <v>0.1652747183744423</v>
      </c>
      <c r="L56" s="99">
        <v>542.33333333333337</v>
      </c>
      <c r="M56" s="99">
        <v>608.6134650646585</v>
      </c>
      <c r="N56" s="100">
        <f t="shared" si="3"/>
        <v>0.1222129042372313</v>
      </c>
      <c r="P56" s="99">
        <v>458.33333333333331</v>
      </c>
      <c r="Q56" s="99">
        <v>509.86593035791765</v>
      </c>
      <c r="R56" s="100">
        <f t="shared" si="4"/>
        <v>0.11243475714454765</v>
      </c>
      <c r="T56" s="99">
        <v>400</v>
      </c>
      <c r="U56" s="99">
        <v>448.68201871496763</v>
      </c>
      <c r="V56" s="100">
        <f t="shared" si="5"/>
        <v>0.121705046787419</v>
      </c>
    </row>
    <row r="57" spans="1:22">
      <c r="A57" s="98">
        <f t="shared" si="0"/>
        <v>64800</v>
      </c>
      <c r="B57" s="98">
        <v>5400</v>
      </c>
      <c r="D57" s="99">
        <v>850</v>
      </c>
      <c r="E57" s="99">
        <v>1005.8349264663437</v>
      </c>
      <c r="F57" s="100">
        <f t="shared" si="1"/>
        <v>0.18333520760746325</v>
      </c>
      <c r="H57" s="99">
        <v>660</v>
      </c>
      <c r="I57" s="99">
        <v>765.66503591413789</v>
      </c>
      <c r="J57" s="100">
        <f t="shared" si="2"/>
        <v>0.16009853926384521</v>
      </c>
      <c r="L57" s="99">
        <v>551.33333333333337</v>
      </c>
      <c r="M57" s="99">
        <v>615.79831301432512</v>
      </c>
      <c r="N57" s="100">
        <f t="shared" si="3"/>
        <v>0.11692559797035984</v>
      </c>
      <c r="P57" s="99">
        <v>465.66666666666669</v>
      </c>
      <c r="Q57" s="99">
        <v>515.88503672775084</v>
      </c>
      <c r="R57" s="100">
        <f t="shared" si="4"/>
        <v>0.1078418827367591</v>
      </c>
      <c r="T57" s="99">
        <v>406.66666666666669</v>
      </c>
      <c r="U57" s="99">
        <v>453.97883232042079</v>
      </c>
      <c r="V57" s="100">
        <f t="shared" si="5"/>
        <v>0.11634139095185425</v>
      </c>
    </row>
    <row r="58" spans="1:22">
      <c r="A58" s="98">
        <f t="shared" si="0"/>
        <v>66000</v>
      </c>
      <c r="B58" s="98">
        <v>5500</v>
      </c>
      <c r="D58" s="99">
        <v>863</v>
      </c>
      <c r="E58" s="99">
        <v>1017.8370577493438</v>
      </c>
      <c r="F58" s="100">
        <f t="shared" si="1"/>
        <v>0.17941721639553165</v>
      </c>
      <c r="H58" s="99">
        <v>670.66666666666663</v>
      </c>
      <c r="I58" s="99">
        <v>774.67835469713793</v>
      </c>
      <c r="J58" s="100">
        <f t="shared" si="2"/>
        <v>0.15508700998579217</v>
      </c>
      <c r="L58" s="99">
        <v>559</v>
      </c>
      <c r="M58" s="99">
        <v>622.98316096399185</v>
      </c>
      <c r="N58" s="100">
        <f t="shared" si="3"/>
        <v>0.11446003750266875</v>
      </c>
      <c r="P58" s="99">
        <v>473.33333333333331</v>
      </c>
      <c r="Q58" s="99">
        <v>521.9041430975841</v>
      </c>
      <c r="R58" s="100">
        <f t="shared" si="4"/>
        <v>0.10261438682588198</v>
      </c>
      <c r="T58" s="99">
        <v>413</v>
      </c>
      <c r="U58" s="99">
        <v>459.27564592587407</v>
      </c>
      <c r="V58" s="100">
        <f t="shared" si="5"/>
        <v>0.11204756882778222</v>
      </c>
    </row>
    <row r="59" spans="1:22">
      <c r="A59" s="98">
        <f t="shared" si="0"/>
        <v>67200</v>
      </c>
      <c r="B59" s="98">
        <v>5600</v>
      </c>
      <c r="D59" s="99">
        <v>876</v>
      </c>
      <c r="E59" s="99">
        <v>1029.8391890323437</v>
      </c>
      <c r="F59" s="100">
        <f t="shared" si="1"/>
        <v>0.17561551259399977</v>
      </c>
      <c r="H59" s="99">
        <v>681</v>
      </c>
      <c r="I59" s="99">
        <v>783.69167348013798</v>
      </c>
      <c r="J59" s="100">
        <f t="shared" si="2"/>
        <v>0.1507954089282495</v>
      </c>
      <c r="L59" s="99">
        <v>568.33333333333337</v>
      </c>
      <c r="M59" s="99">
        <v>630.16800891365847</v>
      </c>
      <c r="N59" s="100">
        <f t="shared" si="3"/>
        <v>0.10880001568385644</v>
      </c>
      <c r="P59" s="99">
        <v>481</v>
      </c>
      <c r="Q59" s="99">
        <v>527.92324946741735</v>
      </c>
      <c r="R59" s="100">
        <f t="shared" si="4"/>
        <v>9.7553533196293785E-2</v>
      </c>
      <c r="T59" s="99">
        <v>419.33333333333331</v>
      </c>
      <c r="U59" s="99">
        <v>464.57245953132735</v>
      </c>
      <c r="V59" s="100">
        <f t="shared" si="5"/>
        <v>0.1078834488028475</v>
      </c>
    </row>
    <row r="60" spans="1:22">
      <c r="A60" s="98">
        <f t="shared" si="0"/>
        <v>68400</v>
      </c>
      <c r="B60" s="98">
        <v>5700</v>
      </c>
      <c r="D60" s="99">
        <v>889.66666666666663</v>
      </c>
      <c r="E60" s="99">
        <v>1036.8373914639742</v>
      </c>
      <c r="F60" s="100">
        <f t="shared" si="1"/>
        <v>0.16542232086621311</v>
      </c>
      <c r="H60" s="99">
        <v>691</v>
      </c>
      <c r="I60" s="99">
        <v>788.82667220527378</v>
      </c>
      <c r="J60" s="100">
        <f t="shared" si="2"/>
        <v>0.14157260811182892</v>
      </c>
      <c r="L60" s="99">
        <v>577</v>
      </c>
      <c r="M60" s="99">
        <v>634.13413291134555</v>
      </c>
      <c r="N60" s="100">
        <f t="shared" si="3"/>
        <v>9.9019294473735808E-2</v>
      </c>
      <c r="P60" s="99">
        <v>487.66666666666669</v>
      </c>
      <c r="Q60" s="99">
        <v>531.24586984647976</v>
      </c>
      <c r="R60" s="100">
        <f t="shared" si="4"/>
        <v>8.9362685946301701E-2</v>
      </c>
      <c r="T60" s="99">
        <v>426</v>
      </c>
      <c r="U60" s="99">
        <v>467.49636546490223</v>
      </c>
      <c r="V60" s="100">
        <f t="shared" si="5"/>
        <v>9.7409308603056965E-2</v>
      </c>
    </row>
    <row r="61" spans="1:22">
      <c r="A61" s="98">
        <f t="shared" si="0"/>
        <v>69600</v>
      </c>
      <c r="B61" s="98">
        <v>5800</v>
      </c>
      <c r="D61" s="99">
        <v>903</v>
      </c>
      <c r="E61" s="99">
        <v>1043.0697346689742</v>
      </c>
      <c r="F61" s="100">
        <f t="shared" si="1"/>
        <v>0.15511598523695924</v>
      </c>
      <c r="H61" s="99">
        <v>701</v>
      </c>
      <c r="I61" s="99">
        <v>793.36808791027374</v>
      </c>
      <c r="J61" s="100">
        <f t="shared" si="2"/>
        <v>0.13176617390909229</v>
      </c>
      <c r="L61" s="99">
        <v>585.66666666666663</v>
      </c>
      <c r="M61" s="99">
        <v>637.6076261163455</v>
      </c>
      <c r="N61" s="100">
        <f t="shared" si="3"/>
        <v>8.8686897182149504E-2</v>
      </c>
      <c r="P61" s="99">
        <v>495</v>
      </c>
      <c r="Q61" s="99">
        <v>534.15578877896849</v>
      </c>
      <c r="R61" s="100">
        <f t="shared" si="4"/>
        <v>7.9102603593875775E-2</v>
      </c>
      <c r="T61" s="99">
        <v>432.33333333333331</v>
      </c>
      <c r="U61" s="99">
        <v>470.05709412549231</v>
      </c>
      <c r="V61" s="100">
        <f t="shared" si="5"/>
        <v>8.7256193042773322E-2</v>
      </c>
    </row>
    <row r="62" spans="1:22">
      <c r="A62" s="98">
        <f t="shared" si="0"/>
        <v>70800</v>
      </c>
      <c r="B62" s="98">
        <v>5900</v>
      </c>
      <c r="D62" s="99">
        <v>916.66666666666663</v>
      </c>
      <c r="E62" s="99">
        <v>1049.3020778739742</v>
      </c>
      <c r="F62" s="100">
        <f t="shared" si="1"/>
        <v>0.1446931758625174</v>
      </c>
      <c r="H62" s="99">
        <v>711.66666666666663</v>
      </c>
      <c r="I62" s="99">
        <v>797.90950361527382</v>
      </c>
      <c r="J62" s="100">
        <f t="shared" si="2"/>
        <v>0.12118431421349962</v>
      </c>
      <c r="L62" s="99">
        <v>594.33333333333337</v>
      </c>
      <c r="M62" s="99">
        <v>641.08111932134557</v>
      </c>
      <c r="N62" s="100">
        <f t="shared" si="3"/>
        <v>7.865583733260606E-2</v>
      </c>
      <c r="P62" s="99">
        <v>502.33333333333331</v>
      </c>
      <c r="Q62" s="99">
        <v>537.06570771145721</v>
      </c>
      <c r="R62" s="100">
        <f t="shared" si="4"/>
        <v>6.914208568969582E-2</v>
      </c>
      <c r="T62" s="99">
        <v>438.66666666666669</v>
      </c>
      <c r="U62" s="99">
        <v>472.61782278608234</v>
      </c>
      <c r="V62" s="100">
        <f t="shared" si="5"/>
        <v>7.7396252551859446E-2</v>
      </c>
    </row>
    <row r="63" spans="1:22">
      <c r="A63" s="98">
        <f t="shared" si="0"/>
        <v>72000</v>
      </c>
      <c r="B63" s="98">
        <v>6000</v>
      </c>
      <c r="D63" s="99">
        <v>929.66666666666663</v>
      </c>
      <c r="E63" s="99">
        <v>1055.5344210789742</v>
      </c>
      <c r="F63" s="100">
        <f t="shared" si="1"/>
        <v>0.13539019836390209</v>
      </c>
      <c r="H63" s="99">
        <v>722.33333333333337</v>
      </c>
      <c r="I63" s="99">
        <v>802.45091932027378</v>
      </c>
      <c r="J63" s="100">
        <f t="shared" si="2"/>
        <v>0.11091497829294927</v>
      </c>
      <c r="L63" s="99">
        <v>603</v>
      </c>
      <c r="M63" s="99">
        <v>644.55461252634564</v>
      </c>
      <c r="N63" s="100">
        <f t="shared" si="3"/>
        <v>6.8913121934238264E-2</v>
      </c>
      <c r="P63" s="99">
        <v>510</v>
      </c>
      <c r="Q63" s="99">
        <v>539.97562664394604</v>
      </c>
      <c r="R63" s="100">
        <f t="shared" si="4"/>
        <v>5.8775738517541365E-2</v>
      </c>
      <c r="T63" s="99">
        <v>445</v>
      </c>
      <c r="U63" s="99">
        <v>475.17855144667249</v>
      </c>
      <c r="V63" s="100">
        <f t="shared" si="5"/>
        <v>6.7816969543084138E-2</v>
      </c>
    </row>
    <row r="64" spans="1:22">
      <c r="A64" s="98">
        <f t="shared" si="0"/>
        <v>73200</v>
      </c>
      <c r="B64" s="98">
        <v>6100</v>
      </c>
      <c r="D64" s="99">
        <v>943.66666666666663</v>
      </c>
      <c r="E64" s="99">
        <v>1061.7667642839742</v>
      </c>
      <c r="F64" s="100">
        <f t="shared" si="1"/>
        <v>0.12515022707591772</v>
      </c>
      <c r="H64" s="99">
        <v>733</v>
      </c>
      <c r="I64" s="99">
        <v>806.99233502527375</v>
      </c>
      <c r="J64" s="100">
        <f t="shared" si="2"/>
        <v>0.10094452254471187</v>
      </c>
      <c r="L64" s="99">
        <v>611.66666666666663</v>
      </c>
      <c r="M64" s="99">
        <v>648.02810573134559</v>
      </c>
      <c r="N64" s="100">
        <f t="shared" si="3"/>
        <v>5.9446494383671222E-2</v>
      </c>
      <c r="P64" s="99">
        <v>517</v>
      </c>
      <c r="Q64" s="99">
        <v>542.88554557643477</v>
      </c>
      <c r="R64" s="100">
        <f t="shared" si="4"/>
        <v>5.006875353275575E-2</v>
      </c>
      <c r="T64" s="99">
        <v>451</v>
      </c>
      <c r="U64" s="99">
        <v>477.73928010726263</v>
      </c>
      <c r="V64" s="100">
        <f t="shared" si="5"/>
        <v>5.9288869417433832E-2</v>
      </c>
    </row>
    <row r="65" spans="1:22">
      <c r="A65" s="98">
        <f t="shared" si="0"/>
        <v>74400</v>
      </c>
      <c r="B65" s="98">
        <v>6200</v>
      </c>
      <c r="D65" s="99">
        <v>956.66666666666663</v>
      </c>
      <c r="E65" s="99">
        <v>1067.9991074889742</v>
      </c>
      <c r="F65" s="100">
        <f t="shared" si="1"/>
        <v>0.11637537368185469</v>
      </c>
      <c r="H65" s="99">
        <v>743</v>
      </c>
      <c r="I65" s="99">
        <v>811.53375073027382</v>
      </c>
      <c r="J65" s="100">
        <f t="shared" si="2"/>
        <v>9.2239233822710487E-2</v>
      </c>
      <c r="L65" s="99">
        <v>620</v>
      </c>
      <c r="M65" s="99">
        <v>651.50159893634554</v>
      </c>
      <c r="N65" s="100">
        <f t="shared" si="3"/>
        <v>5.0809030542492861E-2</v>
      </c>
      <c r="P65" s="99">
        <v>524.33333333333337</v>
      </c>
      <c r="Q65" s="99">
        <v>545.79546450892349</v>
      </c>
      <c r="R65" s="100">
        <f t="shared" si="4"/>
        <v>4.0932227289745882E-2</v>
      </c>
      <c r="T65" s="99">
        <v>457.33333333333331</v>
      </c>
      <c r="U65" s="99">
        <v>480.30000876785272</v>
      </c>
      <c r="V65" s="100">
        <f t="shared" si="5"/>
        <v>5.0218678063817856E-2</v>
      </c>
    </row>
    <row r="66" spans="1:22">
      <c r="A66" s="98">
        <f t="shared" si="0"/>
        <v>75600</v>
      </c>
      <c r="B66" s="98">
        <v>6300</v>
      </c>
      <c r="D66" s="99">
        <v>970</v>
      </c>
      <c r="E66" s="99">
        <v>1074.2314506939742</v>
      </c>
      <c r="F66" s="100">
        <f t="shared" si="1"/>
        <v>0.10745510380822076</v>
      </c>
      <c r="H66" s="99">
        <v>753.66666666666663</v>
      </c>
      <c r="I66" s="99">
        <v>816.07516643527379</v>
      </c>
      <c r="J66" s="100">
        <f t="shared" si="2"/>
        <v>8.2806501240964892E-2</v>
      </c>
      <c r="L66" s="99">
        <v>629</v>
      </c>
      <c r="M66" s="99">
        <v>654.97509214134561</v>
      </c>
      <c r="N66" s="100">
        <f t="shared" si="3"/>
        <v>4.129585396080393E-2</v>
      </c>
      <c r="P66" s="99">
        <v>531.66666666666663</v>
      </c>
      <c r="Q66" s="99">
        <v>548.70538344141232</v>
      </c>
      <c r="R66" s="100">
        <f t="shared" si="4"/>
        <v>3.2047743149991925E-2</v>
      </c>
      <c r="T66" s="99">
        <v>464</v>
      </c>
      <c r="U66" s="99">
        <v>482.86073742844286</v>
      </c>
      <c r="V66" s="100">
        <f t="shared" si="5"/>
        <v>4.0648141009575145E-2</v>
      </c>
    </row>
    <row r="67" spans="1:22">
      <c r="A67" s="98">
        <f t="shared" si="0"/>
        <v>76800</v>
      </c>
      <c r="B67" s="98">
        <v>6400</v>
      </c>
      <c r="D67" s="99">
        <v>983</v>
      </c>
      <c r="E67" s="99">
        <v>1080.4637938989742</v>
      </c>
      <c r="F67" s="100">
        <f t="shared" si="1"/>
        <v>9.9149332552364466E-2</v>
      </c>
      <c r="H67" s="99">
        <v>764.33333333333337</v>
      </c>
      <c r="I67" s="99">
        <v>820.61658214027375</v>
      </c>
      <c r="J67" s="100">
        <f t="shared" si="2"/>
        <v>7.3637045975063709E-2</v>
      </c>
      <c r="L67" s="99">
        <v>637.66666666666663</v>
      </c>
      <c r="M67" s="99">
        <v>658.44858534634557</v>
      </c>
      <c r="N67" s="100">
        <f t="shared" si="3"/>
        <v>3.2590567715126362E-2</v>
      </c>
      <c r="P67" s="99">
        <v>539</v>
      </c>
      <c r="Q67" s="99">
        <v>551.61530237390105</v>
      </c>
      <c r="R67" s="100">
        <f t="shared" si="4"/>
        <v>2.340501368070691E-2</v>
      </c>
      <c r="T67" s="99">
        <v>470.33333333333331</v>
      </c>
      <c r="U67" s="99">
        <v>485.42146608903289</v>
      </c>
      <c r="V67" s="100">
        <f t="shared" si="5"/>
        <v>3.2079658587596649E-2</v>
      </c>
    </row>
    <row r="68" spans="1:22">
      <c r="A68" s="98">
        <f t="shared" si="0"/>
        <v>78000</v>
      </c>
      <c r="B68" s="98">
        <v>6500</v>
      </c>
      <c r="D68" s="99">
        <v>996.66666666666663</v>
      </c>
      <c r="E68" s="99">
        <v>1088.6972086135452</v>
      </c>
      <c r="F68" s="100">
        <f t="shared" si="1"/>
        <v>9.2338336401550425E-2</v>
      </c>
      <c r="H68" s="99">
        <v>774.33333333333337</v>
      </c>
      <c r="I68" s="99">
        <v>826.70397077015355</v>
      </c>
      <c r="J68" s="100">
        <f t="shared" si="2"/>
        <v>6.7633195140103464E-2</v>
      </c>
      <c r="L68" s="99">
        <v>646</v>
      </c>
      <c r="M68" s="99">
        <v>663.19773418083832</v>
      </c>
      <c r="N68" s="100">
        <f t="shared" si="3"/>
        <v>2.6621879536901538E-2</v>
      </c>
      <c r="P68" s="99">
        <v>546</v>
      </c>
      <c r="Q68" s="99">
        <v>555.59390180999731</v>
      </c>
      <c r="R68" s="100">
        <f t="shared" si="4"/>
        <v>1.7571248736258704E-2</v>
      </c>
      <c r="T68" s="99">
        <v>476.66666666666669</v>
      </c>
      <c r="U68" s="99">
        <v>488.92263359279769</v>
      </c>
      <c r="V68" s="100">
        <f t="shared" si="5"/>
        <v>2.5711818726148916E-2</v>
      </c>
    </row>
    <row r="69" spans="1:22">
      <c r="A69" s="98">
        <f t="shared" si="0"/>
        <v>79200</v>
      </c>
      <c r="B69" s="98">
        <v>6600</v>
      </c>
      <c r="D69" s="99">
        <v>1009.6666666666666</v>
      </c>
      <c r="E69" s="99">
        <v>1103.5750452535453</v>
      </c>
      <c r="F69" s="100">
        <f t="shared" si="1"/>
        <v>9.300928879519188E-2</v>
      </c>
      <c r="H69" s="99">
        <v>785</v>
      </c>
      <c r="I69" s="99">
        <v>837.92465741015349</v>
      </c>
      <c r="J69" s="100">
        <f t="shared" si="2"/>
        <v>6.7419945745418541E-2</v>
      </c>
      <c r="L69" s="99">
        <v>654.66666666666663</v>
      </c>
      <c r="M69" s="99">
        <v>672.18261082083836</v>
      </c>
      <c r="N69" s="100">
        <f t="shared" si="3"/>
        <v>2.6755515510445527E-2</v>
      </c>
      <c r="P69" s="99">
        <v>553.66666666666663</v>
      </c>
      <c r="Q69" s="99">
        <v>563.12098221515737</v>
      </c>
      <c r="R69" s="100">
        <f t="shared" si="4"/>
        <v>1.7075825794986343E-2</v>
      </c>
      <c r="T69" s="99">
        <v>483.33333333333331</v>
      </c>
      <c r="U69" s="99">
        <v>495.54646434933852</v>
      </c>
      <c r="V69" s="100">
        <f t="shared" si="5"/>
        <v>2.5268546929665847E-2</v>
      </c>
    </row>
    <row r="70" spans="1:22">
      <c r="A70" s="98">
        <f t="shared" si="0"/>
        <v>80400</v>
      </c>
      <c r="B70" s="98">
        <v>6700</v>
      </c>
      <c r="D70" s="99">
        <v>1023.3333333333334</v>
      </c>
      <c r="E70" s="99">
        <v>1118.4528818935453</v>
      </c>
      <c r="F70" s="100">
        <f t="shared" si="1"/>
        <v>9.2950698918773833E-2</v>
      </c>
      <c r="H70" s="99">
        <v>795</v>
      </c>
      <c r="I70" s="99">
        <v>849.14534405015354</v>
      </c>
      <c r="J70" s="100">
        <f t="shared" si="2"/>
        <v>6.8107351006482464E-2</v>
      </c>
      <c r="L70" s="99">
        <v>663.66666666666663</v>
      </c>
      <c r="M70" s="99">
        <v>681.1674874608384</v>
      </c>
      <c r="N70" s="100">
        <f t="shared" si="3"/>
        <v>2.6369895722006653E-2</v>
      </c>
      <c r="P70" s="99">
        <v>561</v>
      </c>
      <c r="Q70" s="99">
        <v>570.64806262031732</v>
      </c>
      <c r="R70" s="100">
        <f t="shared" si="4"/>
        <v>1.719797258523581E-2</v>
      </c>
      <c r="T70" s="99">
        <v>489.66666666666669</v>
      </c>
      <c r="U70" s="99">
        <v>502.1702951058794</v>
      </c>
      <c r="V70" s="100">
        <f t="shared" si="5"/>
        <v>2.5534979794171742E-2</v>
      </c>
    </row>
    <row r="71" spans="1:22">
      <c r="A71" s="98">
        <f t="shared" si="0"/>
        <v>81600</v>
      </c>
      <c r="B71" s="98">
        <v>6800</v>
      </c>
      <c r="D71" s="99">
        <v>1036.6666666666667</v>
      </c>
      <c r="E71" s="99">
        <v>1133.3307185335452</v>
      </c>
      <c r="F71" s="100">
        <f t="shared" si="1"/>
        <v>9.3245066109528985E-2</v>
      </c>
      <c r="H71" s="99">
        <v>805.66666666666663</v>
      </c>
      <c r="I71" s="99">
        <v>860.36603069015348</v>
      </c>
      <c r="J71" s="100">
        <f t="shared" si="2"/>
        <v>6.7893294195473963E-2</v>
      </c>
      <c r="L71" s="99">
        <v>672</v>
      </c>
      <c r="M71" s="99">
        <v>690.15236410083844</v>
      </c>
      <c r="N71" s="100">
        <f t="shared" si="3"/>
        <v>2.7012446578628557E-2</v>
      </c>
      <c r="P71" s="99">
        <v>568.33333333333337</v>
      </c>
      <c r="Q71" s="99">
        <v>578.17514302547738</v>
      </c>
      <c r="R71" s="100">
        <f t="shared" si="4"/>
        <v>1.731696720025333E-2</v>
      </c>
      <c r="T71" s="99">
        <v>496</v>
      </c>
      <c r="U71" s="99">
        <v>508.79412586242017</v>
      </c>
      <c r="V71" s="100">
        <f t="shared" si="5"/>
        <v>2.5794608593588952E-2</v>
      </c>
    </row>
    <row r="72" spans="1:22">
      <c r="A72" s="98">
        <f t="shared" si="0"/>
        <v>82800</v>
      </c>
      <c r="B72" s="98">
        <v>6900</v>
      </c>
      <c r="D72" s="99">
        <v>1050.3333333333333</v>
      </c>
      <c r="E72" s="99">
        <v>1148.2085551735452</v>
      </c>
      <c r="F72" s="100">
        <f t="shared" si="1"/>
        <v>9.3184914478145364E-2</v>
      </c>
      <c r="H72" s="99">
        <v>816.33333333333337</v>
      </c>
      <c r="I72" s="99">
        <v>871.58671733015353</v>
      </c>
      <c r="J72" s="100">
        <f t="shared" si="2"/>
        <v>6.7684831355843356E-2</v>
      </c>
      <c r="L72" s="99">
        <v>680.66666666666663</v>
      </c>
      <c r="M72" s="99">
        <v>699.13724074083825</v>
      </c>
      <c r="N72" s="100">
        <f t="shared" si="3"/>
        <v>2.7136005006128672E-2</v>
      </c>
      <c r="P72" s="99">
        <v>575</v>
      </c>
      <c r="Q72" s="99">
        <v>585.70222343063733</v>
      </c>
      <c r="R72" s="100">
        <f t="shared" si="4"/>
        <v>1.8612562488064865E-2</v>
      </c>
      <c r="T72" s="99">
        <v>502.33333333333331</v>
      </c>
      <c r="U72" s="99">
        <v>515.41795661896094</v>
      </c>
      <c r="V72" s="100">
        <f t="shared" si="5"/>
        <v>2.6047690681408664E-2</v>
      </c>
    </row>
    <row r="73" spans="1:22">
      <c r="A73" s="98">
        <f t="shared" si="0"/>
        <v>84000</v>
      </c>
      <c r="B73" s="98">
        <v>7000</v>
      </c>
      <c r="D73" s="99">
        <v>1063.3333333333333</v>
      </c>
      <c r="E73" s="99">
        <v>1163.0863918135453</v>
      </c>
      <c r="F73" s="100">
        <f t="shared" si="1"/>
        <v>9.3811653743146151E-2</v>
      </c>
      <c r="H73" s="99">
        <v>826.66666666666663</v>
      </c>
      <c r="I73" s="99">
        <v>882.80740397015359</v>
      </c>
      <c r="J73" s="100">
        <f t="shared" si="2"/>
        <v>6.7912182221959938E-2</v>
      </c>
      <c r="L73" s="99">
        <v>689.33333333333337</v>
      </c>
      <c r="M73" s="99">
        <v>708.12211738083829</v>
      </c>
      <c r="N73" s="100">
        <f t="shared" si="3"/>
        <v>2.7256456548604868E-2</v>
      </c>
      <c r="P73" s="99">
        <v>582.66666666666663</v>
      </c>
      <c r="Q73" s="99">
        <v>593.2293038357974</v>
      </c>
      <c r="R73" s="100">
        <f t="shared" si="4"/>
        <v>1.8128095828027657E-2</v>
      </c>
      <c r="T73" s="99">
        <v>509</v>
      </c>
      <c r="U73" s="99">
        <v>522.04178737550171</v>
      </c>
      <c r="V73" s="100">
        <f t="shared" si="5"/>
        <v>2.5622372054030951E-2</v>
      </c>
    </row>
    <row r="74" spans="1:22">
      <c r="A74" s="98">
        <f t="shared" si="0"/>
        <v>85200</v>
      </c>
      <c r="B74" s="98">
        <v>7100</v>
      </c>
      <c r="D74" s="99">
        <v>1076.3333333333333</v>
      </c>
      <c r="E74" s="99">
        <v>1177.9642284535453</v>
      </c>
      <c r="F74" s="100">
        <f t="shared" si="1"/>
        <v>9.4423253440890642E-2</v>
      </c>
      <c r="H74" s="99">
        <v>836.66666666666663</v>
      </c>
      <c r="I74" s="99">
        <v>894.02809061015353</v>
      </c>
      <c r="J74" s="100">
        <f t="shared" si="2"/>
        <v>6.8559470848789106E-2</v>
      </c>
      <c r="L74" s="99">
        <v>698</v>
      </c>
      <c r="M74" s="99">
        <v>717.10699402083833</v>
      </c>
      <c r="N74" s="100">
        <f t="shared" si="3"/>
        <v>2.7373916935298448E-2</v>
      </c>
      <c r="P74" s="99">
        <v>590.33333333333337</v>
      </c>
      <c r="Q74" s="99">
        <v>600.75638424095735</v>
      </c>
      <c r="R74" s="100">
        <f t="shared" si="4"/>
        <v>1.7656212717601205E-2</v>
      </c>
      <c r="T74" s="99">
        <v>515.66666666666663</v>
      </c>
      <c r="U74" s="99">
        <v>528.6656181320426</v>
      </c>
      <c r="V74" s="100">
        <f t="shared" si="5"/>
        <v>2.5208050676229998E-2</v>
      </c>
    </row>
    <row r="75" spans="1:22">
      <c r="A75" s="98">
        <f t="shared" si="0"/>
        <v>86400</v>
      </c>
      <c r="B75" s="98">
        <v>7200</v>
      </c>
      <c r="D75" s="99">
        <v>1088.6666666666667</v>
      </c>
      <c r="E75" s="99">
        <v>1192.8420650935452</v>
      </c>
      <c r="F75" s="100">
        <f t="shared" si="1"/>
        <v>9.5690813006930719E-2</v>
      </c>
      <c r="H75" s="99">
        <v>847</v>
      </c>
      <c r="I75" s="99">
        <v>905.24877725015358</v>
      </c>
      <c r="J75" s="100">
        <f t="shared" si="2"/>
        <v>6.8770693329579302E-2</v>
      </c>
      <c r="L75" s="99">
        <v>705.66666666666663</v>
      </c>
      <c r="M75" s="99">
        <v>726.09187066083825</v>
      </c>
      <c r="N75" s="100">
        <f t="shared" si="3"/>
        <v>2.8944549826412258E-2</v>
      </c>
      <c r="P75" s="99">
        <v>597.33333333333337</v>
      </c>
      <c r="Q75" s="99">
        <v>608.28346464611741</v>
      </c>
      <c r="R75" s="100">
        <f t="shared" si="4"/>
        <v>1.8331693045955388E-2</v>
      </c>
      <c r="T75" s="99">
        <v>522</v>
      </c>
      <c r="U75" s="99">
        <v>535.28944888858337</v>
      </c>
      <c r="V75" s="100">
        <f t="shared" si="5"/>
        <v>2.5458714345945044E-2</v>
      </c>
    </row>
    <row r="76" spans="1:22">
      <c r="A76" s="98">
        <f t="shared" si="0"/>
        <v>87600</v>
      </c>
      <c r="B76" s="98">
        <v>7300</v>
      </c>
      <c r="D76" s="99">
        <v>1101.3333333333333</v>
      </c>
      <c r="E76" s="99">
        <v>1207.7199017335452</v>
      </c>
      <c r="F76" s="100">
        <f t="shared" si="1"/>
        <v>9.6597973729005915E-2</v>
      </c>
      <c r="H76" s="99">
        <v>856.66666666666663</v>
      </c>
      <c r="I76" s="99">
        <v>916.46946389015352</v>
      </c>
      <c r="J76" s="100">
        <f t="shared" si="2"/>
        <v>6.9808712712241539E-2</v>
      </c>
      <c r="L76" s="99">
        <v>714</v>
      </c>
      <c r="M76" s="99">
        <v>735.07674730083829</v>
      </c>
      <c r="N76" s="100">
        <f t="shared" si="3"/>
        <v>2.9519253922742683E-2</v>
      </c>
      <c r="P76" s="99">
        <v>604.33333333333337</v>
      </c>
      <c r="Q76" s="99">
        <v>615.81054505127736</v>
      </c>
      <c r="R76" s="100">
        <f t="shared" si="4"/>
        <v>1.8991525181374591E-2</v>
      </c>
      <c r="T76" s="99">
        <v>528.33333333333337</v>
      </c>
      <c r="U76" s="99">
        <v>541.91327964512413</v>
      </c>
      <c r="V76" s="100">
        <f t="shared" si="5"/>
        <v>2.5703368413484196E-2</v>
      </c>
    </row>
    <row r="77" spans="1:22">
      <c r="A77" s="98">
        <f t="shared" si="0"/>
        <v>88800</v>
      </c>
      <c r="B77" s="98">
        <v>7400</v>
      </c>
      <c r="D77" s="99">
        <v>1114</v>
      </c>
      <c r="E77" s="99">
        <v>1219.586690381685</v>
      </c>
      <c r="F77" s="100">
        <f t="shared" si="1"/>
        <v>9.478158921156643E-2</v>
      </c>
      <c r="H77" s="99">
        <v>866.33333333333337</v>
      </c>
      <c r="I77" s="99">
        <v>925.30659146905202</v>
      </c>
      <c r="J77" s="100">
        <f t="shared" si="2"/>
        <v>6.8072248713796135E-2</v>
      </c>
      <c r="L77" s="99">
        <v>722.66666666666663</v>
      </c>
      <c r="M77" s="99">
        <v>742.02848889867255</v>
      </c>
      <c r="N77" s="100">
        <f t="shared" si="3"/>
        <v>2.6792189435432601E-2</v>
      </c>
      <c r="P77" s="99">
        <v>611.66666666666663</v>
      </c>
      <c r="Q77" s="99">
        <v>621.63436657486295</v>
      </c>
      <c r="R77" s="100">
        <f t="shared" si="4"/>
        <v>1.6295967152364588E-2</v>
      </c>
      <c r="T77" s="99">
        <v>535</v>
      </c>
      <c r="U77" s="99">
        <v>547.0382425858794</v>
      </c>
      <c r="V77" s="100">
        <f t="shared" si="5"/>
        <v>2.2501388010989443E-2</v>
      </c>
    </row>
    <row r="78" spans="1:22">
      <c r="A78" s="98">
        <f t="shared" ref="A78:A123" si="6">12*B78</f>
        <v>90000</v>
      </c>
      <c r="B78" s="98">
        <v>7500</v>
      </c>
      <c r="D78" s="99">
        <v>1126</v>
      </c>
      <c r="E78" s="99">
        <v>1229.4094880816849</v>
      </c>
      <c r="F78" s="100">
        <f t="shared" ref="F78:F123" si="7">E78/D78-1</f>
        <v>9.1837911262597549E-2</v>
      </c>
      <c r="H78" s="99">
        <v>876</v>
      </c>
      <c r="I78" s="99">
        <v>932.52568666905199</v>
      </c>
      <c r="J78" s="100">
        <f t="shared" ref="J78:J123" si="8">I78/H78-1</f>
        <v>6.4527039576543377E-2</v>
      </c>
      <c r="L78" s="99">
        <v>730.33333333333337</v>
      </c>
      <c r="M78" s="99">
        <v>747.60007659867256</v>
      </c>
      <c r="N78" s="100">
        <f t="shared" ref="N78:N123" si="9">M78/L78-1</f>
        <v>2.3642277405758749E-2</v>
      </c>
      <c r="P78" s="99">
        <v>619</v>
      </c>
      <c r="Q78" s="99">
        <v>626.30196417053799</v>
      </c>
      <c r="R78" s="100">
        <f t="shared" ref="R78:R123" si="10">Q78/P78-1</f>
        <v>1.1796387997638158E-2</v>
      </c>
      <c r="T78" s="99">
        <v>541.33333333333337</v>
      </c>
      <c r="U78" s="99">
        <v>551.14572847007344</v>
      </c>
      <c r="V78" s="100">
        <f t="shared" ref="V78:V123" si="11">U78/T78-1</f>
        <v>1.8126345695948398E-2</v>
      </c>
    </row>
    <row r="79" spans="1:22">
      <c r="A79" s="98">
        <f t="shared" si="6"/>
        <v>91200</v>
      </c>
      <c r="B79" s="98">
        <v>7600</v>
      </c>
      <c r="D79" s="99">
        <v>1138.3333333333333</v>
      </c>
      <c r="E79" s="99">
        <v>1239.2322857816851</v>
      </c>
      <c r="F79" s="100">
        <f t="shared" si="7"/>
        <v>8.8637439925345562E-2</v>
      </c>
      <c r="H79" s="99">
        <v>885.66666666666663</v>
      </c>
      <c r="I79" s="99">
        <v>939.74478186905196</v>
      </c>
      <c r="J79" s="100">
        <f t="shared" si="8"/>
        <v>6.1059219272546539E-2</v>
      </c>
      <c r="L79" s="99">
        <v>738.66666666666663</v>
      </c>
      <c r="M79" s="99">
        <v>753.17166429867257</v>
      </c>
      <c r="N79" s="100">
        <f t="shared" si="9"/>
        <v>1.9636729646217432E-2</v>
      </c>
      <c r="P79" s="99">
        <v>626.66666666666663</v>
      </c>
      <c r="Q79" s="99">
        <v>630.96956176621291</v>
      </c>
      <c r="R79" s="100">
        <f t="shared" si="10"/>
        <v>6.8663219673610332E-3</v>
      </c>
      <c r="T79" s="99">
        <v>547</v>
      </c>
      <c r="U79" s="99">
        <v>555.25321435426747</v>
      </c>
      <c r="V79" s="100">
        <f t="shared" si="11"/>
        <v>1.508814324363339E-2</v>
      </c>
    </row>
    <row r="80" spans="1:22">
      <c r="A80" s="98">
        <f t="shared" si="6"/>
        <v>92400</v>
      </c>
      <c r="B80" s="98">
        <v>7700</v>
      </c>
      <c r="D80" s="99">
        <v>1151</v>
      </c>
      <c r="E80" s="99">
        <v>1249.055083481685</v>
      </c>
      <c r="F80" s="100">
        <f t="shared" si="7"/>
        <v>8.5191210670447326E-2</v>
      </c>
      <c r="H80" s="99">
        <v>895.33333333333337</v>
      </c>
      <c r="I80" s="99">
        <v>946.96387706905205</v>
      </c>
      <c r="J80" s="100">
        <f t="shared" si="8"/>
        <v>5.7666281164242772E-2</v>
      </c>
      <c r="L80" s="99">
        <v>746.33333333333337</v>
      </c>
      <c r="M80" s="99">
        <v>758.74325199867258</v>
      </c>
      <c r="N80" s="100">
        <f t="shared" si="9"/>
        <v>1.6627849931227123E-2</v>
      </c>
      <c r="P80" s="99">
        <v>633.33333333333337</v>
      </c>
      <c r="Q80" s="99">
        <v>635.63715936188794</v>
      </c>
      <c r="R80" s="100">
        <f t="shared" si="10"/>
        <v>3.6376200450860541E-3</v>
      </c>
      <c r="T80" s="99">
        <v>553.33333333333337</v>
      </c>
      <c r="U80" s="99">
        <v>559.36070023846139</v>
      </c>
      <c r="V80" s="100">
        <f t="shared" si="11"/>
        <v>1.089283175625555E-2</v>
      </c>
    </row>
    <row r="81" spans="1:22">
      <c r="A81" s="98">
        <f t="shared" si="6"/>
        <v>93600</v>
      </c>
      <c r="B81" s="98">
        <v>7800</v>
      </c>
      <c r="D81" s="99">
        <v>1163</v>
      </c>
      <c r="E81" s="99">
        <v>1258.8778811816849</v>
      </c>
      <c r="F81" s="100">
        <f t="shared" si="7"/>
        <v>8.2440138591302503E-2</v>
      </c>
      <c r="H81" s="99">
        <v>905</v>
      </c>
      <c r="I81" s="99">
        <v>954.18297226905202</v>
      </c>
      <c r="J81" s="100">
        <f t="shared" si="8"/>
        <v>5.4345825711659579E-2</v>
      </c>
      <c r="L81" s="99">
        <v>755</v>
      </c>
      <c r="M81" s="99">
        <v>764.31483969867259</v>
      </c>
      <c r="N81" s="100">
        <f t="shared" si="9"/>
        <v>1.2337536024731977E-2</v>
      </c>
      <c r="P81" s="95">
        <v>640.66666666666663</v>
      </c>
      <c r="Q81" s="95">
        <v>640.30475695756297</v>
      </c>
      <c r="R81" s="96">
        <f t="shared" si="10"/>
        <v>-5.6489548767479913E-4</v>
      </c>
      <c r="T81" s="99">
        <v>560</v>
      </c>
      <c r="U81" s="99">
        <v>563.46818612265542</v>
      </c>
      <c r="V81" s="100">
        <f t="shared" si="11"/>
        <v>6.1931895047417918E-3</v>
      </c>
    </row>
    <row r="82" spans="1:22">
      <c r="A82" s="98">
        <f t="shared" si="6"/>
        <v>94800</v>
      </c>
      <c r="B82" s="98">
        <v>7900</v>
      </c>
      <c r="D82" s="99">
        <v>1174.6666666666667</v>
      </c>
      <c r="E82" s="99">
        <v>1268.700678881685</v>
      </c>
      <c r="F82" s="100">
        <f t="shared" si="7"/>
        <v>8.0051656255690995E-2</v>
      </c>
      <c r="H82" s="99">
        <v>914.66666666666663</v>
      </c>
      <c r="I82" s="99">
        <v>961.40206746905199</v>
      </c>
      <c r="J82" s="100">
        <f t="shared" si="8"/>
        <v>5.1095554813103572E-2</v>
      </c>
      <c r="L82" s="99">
        <v>762.66666666666663</v>
      </c>
      <c r="M82" s="99">
        <v>769.88642739867259</v>
      </c>
      <c r="N82" s="100">
        <f t="shared" si="9"/>
        <v>9.4664694912665048E-3</v>
      </c>
      <c r="P82" s="95">
        <v>648</v>
      </c>
      <c r="Q82" s="95">
        <v>644.97235455323801</v>
      </c>
      <c r="R82" s="96">
        <f t="shared" si="10"/>
        <v>-4.672292356114216E-3</v>
      </c>
      <c r="T82" s="99">
        <v>566.33333333333337</v>
      </c>
      <c r="U82" s="99">
        <v>567.57567200684957</v>
      </c>
      <c r="V82" s="100">
        <f t="shared" si="11"/>
        <v>2.1936527489985203E-3</v>
      </c>
    </row>
    <row r="83" spans="1:22">
      <c r="A83" s="98">
        <f t="shared" si="6"/>
        <v>96000</v>
      </c>
      <c r="B83" s="98">
        <v>8000</v>
      </c>
      <c r="D83" s="99">
        <v>1186.6666666666667</v>
      </c>
      <c r="E83" s="99">
        <v>1278.5234765816849</v>
      </c>
      <c r="F83" s="100">
        <f t="shared" si="7"/>
        <v>7.7407424085689458E-2</v>
      </c>
      <c r="H83" s="99">
        <v>924.33333333333337</v>
      </c>
      <c r="I83" s="99">
        <v>968.62116266905196</v>
      </c>
      <c r="J83" s="100">
        <f t="shared" si="8"/>
        <v>4.7913266500957619E-2</v>
      </c>
      <c r="L83" s="99">
        <v>770.33333333333337</v>
      </c>
      <c r="M83" s="99">
        <v>775.45801509867272</v>
      </c>
      <c r="N83" s="100">
        <f t="shared" si="9"/>
        <v>6.6525509718815545E-3</v>
      </c>
      <c r="P83" s="95">
        <v>654.66666666666663</v>
      </c>
      <c r="Q83" s="95">
        <v>649.63995214891304</v>
      </c>
      <c r="R83" s="96">
        <f t="shared" si="10"/>
        <v>-7.6782808315991602E-3</v>
      </c>
      <c r="T83" s="95">
        <v>572.66666666666663</v>
      </c>
      <c r="U83" s="95">
        <v>571.68315789104361</v>
      </c>
      <c r="V83" s="96">
        <f t="shared" si="11"/>
        <v>-1.7174192822287937E-3</v>
      </c>
    </row>
    <row r="84" spans="1:22">
      <c r="A84" s="98">
        <f t="shared" si="6"/>
        <v>97200</v>
      </c>
      <c r="B84" s="98">
        <v>8100</v>
      </c>
      <c r="D84" s="99">
        <v>1199.3333333333333</v>
      </c>
      <c r="E84" s="99">
        <v>1288.3462742816851</v>
      </c>
      <c r="F84" s="100">
        <f t="shared" si="7"/>
        <v>7.4218683392177631E-2</v>
      </c>
      <c r="H84" s="99">
        <v>933</v>
      </c>
      <c r="I84" s="99">
        <v>975.84025786905192</v>
      </c>
      <c r="J84" s="100">
        <f t="shared" si="8"/>
        <v>4.5916675100805993E-2</v>
      </c>
      <c r="L84" s="99">
        <v>778.66666666666663</v>
      </c>
      <c r="M84" s="99">
        <v>781.02960279867261</v>
      </c>
      <c r="N84" s="100">
        <f t="shared" si="9"/>
        <v>3.0345926352817187E-3</v>
      </c>
      <c r="P84" s="95">
        <v>662.33333333333337</v>
      </c>
      <c r="Q84" s="95">
        <v>654.30754974458807</v>
      </c>
      <c r="R84" s="96">
        <f t="shared" si="10"/>
        <v>-1.2117438734894792E-2</v>
      </c>
      <c r="T84" s="95">
        <v>578.33333333333337</v>
      </c>
      <c r="U84" s="95">
        <v>575.79064377523753</v>
      </c>
      <c r="V84" s="96">
        <f t="shared" si="11"/>
        <v>-4.3965813684654353E-3</v>
      </c>
    </row>
    <row r="85" spans="1:22">
      <c r="A85" s="98">
        <f t="shared" si="6"/>
        <v>98400</v>
      </c>
      <c r="B85" s="98">
        <v>8200</v>
      </c>
      <c r="D85" s="99">
        <v>1211</v>
      </c>
      <c r="E85" s="99">
        <v>1298.169071981685</v>
      </c>
      <c r="F85" s="100">
        <f t="shared" si="7"/>
        <v>7.1981066871746435E-2</v>
      </c>
      <c r="H85" s="99">
        <v>942.66666666666663</v>
      </c>
      <c r="I85" s="99">
        <v>983.05935306905189</v>
      </c>
      <c r="J85" s="100">
        <f t="shared" si="8"/>
        <v>4.2849384443831573E-2</v>
      </c>
      <c r="L85" s="95">
        <v>786.33333333333337</v>
      </c>
      <c r="M85" s="95">
        <v>786.60119049867274</v>
      </c>
      <c r="N85" s="96">
        <f t="shared" si="9"/>
        <v>3.4064073591277833E-4</v>
      </c>
      <c r="P85" s="95">
        <v>669</v>
      </c>
      <c r="Q85" s="95">
        <v>658.97514734026299</v>
      </c>
      <c r="R85" s="96">
        <f t="shared" si="10"/>
        <v>-1.4984832077334809E-2</v>
      </c>
      <c r="T85" s="95">
        <v>584.66666666666663</v>
      </c>
      <c r="U85" s="95">
        <v>579.89812965943156</v>
      </c>
      <c r="V85" s="96">
        <f t="shared" si="11"/>
        <v>-8.1559926007441774E-3</v>
      </c>
    </row>
    <row r="86" spans="1:22">
      <c r="A86" s="98">
        <f t="shared" si="6"/>
        <v>99600</v>
      </c>
      <c r="B86" s="98">
        <v>8300</v>
      </c>
      <c r="D86" s="99">
        <v>1223</v>
      </c>
      <c r="E86" s="99">
        <v>1307.0225832294714</v>
      </c>
      <c r="F86" s="100">
        <f t="shared" si="7"/>
        <v>6.8702030441105011E-2</v>
      </c>
      <c r="H86" s="99">
        <v>951.66666666666663</v>
      </c>
      <c r="I86" s="99">
        <v>989.39929627035497</v>
      </c>
      <c r="J86" s="100">
        <f t="shared" si="8"/>
        <v>3.9648997832246957E-2</v>
      </c>
      <c r="L86" s="95">
        <v>794</v>
      </c>
      <c r="M86" s="95">
        <v>791.38024281341836</v>
      </c>
      <c r="N86" s="96">
        <f t="shared" si="9"/>
        <v>-3.2994423004806261E-3</v>
      </c>
      <c r="P86" s="95">
        <v>676.33333333333337</v>
      </c>
      <c r="Q86" s="95">
        <v>662.97879841694123</v>
      </c>
      <c r="R86" s="96">
        <f t="shared" si="10"/>
        <v>-1.9745492730003145E-2</v>
      </c>
      <c r="T86" s="95">
        <v>591</v>
      </c>
      <c r="U86" s="95">
        <v>583.42134260690841</v>
      </c>
      <c r="V86" s="96">
        <f t="shared" si="11"/>
        <v>-1.2823447365637231E-2</v>
      </c>
    </row>
    <row r="87" spans="1:22">
      <c r="A87" s="98">
        <f t="shared" si="6"/>
        <v>100800</v>
      </c>
      <c r="B87" s="98">
        <v>8400</v>
      </c>
      <c r="D87" s="99">
        <v>1234</v>
      </c>
      <c r="E87" s="99">
        <v>1315.8355468344714</v>
      </c>
      <c r="F87" s="100">
        <f t="shared" si="7"/>
        <v>6.6317298893412868E-2</v>
      </c>
      <c r="H87" s="99">
        <v>961</v>
      </c>
      <c r="I87" s="99">
        <v>995.70246237535491</v>
      </c>
      <c r="J87" s="100">
        <f t="shared" si="8"/>
        <v>3.61107829087981E-2</v>
      </c>
      <c r="L87" s="95">
        <v>801.66666666666663</v>
      </c>
      <c r="M87" s="95">
        <v>796.12614141841834</v>
      </c>
      <c r="N87" s="96">
        <f t="shared" si="9"/>
        <v>-6.9112581059229683E-3</v>
      </c>
      <c r="P87" s="95">
        <v>683</v>
      </c>
      <c r="Q87" s="95">
        <v>666.95467497327991</v>
      </c>
      <c r="R87" s="96">
        <f t="shared" si="10"/>
        <v>-2.3492423172357335E-2</v>
      </c>
      <c r="T87" s="95">
        <v>596.66666666666663</v>
      </c>
      <c r="U87" s="95">
        <v>586.92011397648639</v>
      </c>
      <c r="V87" s="96">
        <f t="shared" si="11"/>
        <v>-1.6335004508681972E-2</v>
      </c>
    </row>
    <row r="88" spans="1:22">
      <c r="A88" s="98">
        <f t="shared" si="6"/>
        <v>102000</v>
      </c>
      <c r="B88" s="98">
        <v>8500</v>
      </c>
      <c r="D88" s="99">
        <v>1246</v>
      </c>
      <c r="E88" s="99">
        <v>1324.6485104394715</v>
      </c>
      <c r="F88" s="100">
        <f t="shared" si="7"/>
        <v>6.3120794895241916E-2</v>
      </c>
      <c r="H88" s="99">
        <v>970</v>
      </c>
      <c r="I88" s="99">
        <v>1002.005628480355</v>
      </c>
      <c r="J88" s="100">
        <f t="shared" si="8"/>
        <v>3.2995493278716426E-2</v>
      </c>
      <c r="L88" s="95">
        <v>809.33333333333337</v>
      </c>
      <c r="M88" s="95">
        <v>800.87204002341832</v>
      </c>
      <c r="N88" s="96">
        <f t="shared" si="9"/>
        <v>-1.0454645770076265E-2</v>
      </c>
      <c r="P88" s="95">
        <v>690.33333333333337</v>
      </c>
      <c r="Q88" s="95">
        <v>670.9305515296187</v>
      </c>
      <c r="R88" s="96">
        <f t="shared" si="10"/>
        <v>-2.8106395659654337E-2</v>
      </c>
      <c r="T88" s="95">
        <v>603</v>
      </c>
      <c r="U88" s="95">
        <v>590.41888534606449</v>
      </c>
      <c r="V88" s="96">
        <f t="shared" si="11"/>
        <v>-2.0864203406194881E-2</v>
      </c>
    </row>
    <row r="89" spans="1:22">
      <c r="A89" s="98">
        <f t="shared" si="6"/>
        <v>103200</v>
      </c>
      <c r="B89" s="98">
        <v>8600</v>
      </c>
      <c r="D89" s="99">
        <v>1257.6666666666667</v>
      </c>
      <c r="E89" s="99">
        <v>1333.4614740444713</v>
      </c>
      <c r="F89" s="100">
        <f t="shared" si="7"/>
        <v>6.0266213128389534E-2</v>
      </c>
      <c r="H89" s="99">
        <v>979.33333333333337</v>
      </c>
      <c r="I89" s="99">
        <v>1008.308794585355</v>
      </c>
      <c r="J89" s="100">
        <f t="shared" si="8"/>
        <v>2.9586924355365918E-2</v>
      </c>
      <c r="L89" s="95">
        <v>817.33333333333337</v>
      </c>
      <c r="M89" s="95">
        <v>805.61793862841819</v>
      </c>
      <c r="N89" s="96">
        <f t="shared" si="9"/>
        <v>-1.4333680307808128E-2</v>
      </c>
      <c r="P89" s="95">
        <v>697</v>
      </c>
      <c r="Q89" s="95">
        <v>674.90642808595749</v>
      </c>
      <c r="R89" s="96">
        <f t="shared" si="10"/>
        <v>-3.1698094568210156E-2</v>
      </c>
      <c r="T89" s="95">
        <v>609.33333333333337</v>
      </c>
      <c r="U89" s="95">
        <v>593.91765671564258</v>
      </c>
      <c r="V89" s="96">
        <f t="shared" si="11"/>
        <v>-2.5299250466669809E-2</v>
      </c>
    </row>
    <row r="90" spans="1:22">
      <c r="A90" s="98">
        <f t="shared" si="6"/>
        <v>104400</v>
      </c>
      <c r="B90" s="98">
        <v>8700</v>
      </c>
      <c r="D90" s="99">
        <v>1269.3333333333333</v>
      </c>
      <c r="E90" s="99">
        <v>1342.2744376494713</v>
      </c>
      <c r="F90" s="100">
        <f t="shared" si="7"/>
        <v>5.7464105291075152E-2</v>
      </c>
      <c r="H90" s="99">
        <v>988.33333333333337</v>
      </c>
      <c r="I90" s="99">
        <v>1014.611960690355</v>
      </c>
      <c r="J90" s="100">
        <f t="shared" si="8"/>
        <v>2.6588830378099448E-2</v>
      </c>
      <c r="L90" s="95">
        <v>825</v>
      </c>
      <c r="M90" s="95">
        <v>810.36383723341828</v>
      </c>
      <c r="N90" s="96">
        <f t="shared" si="9"/>
        <v>-1.7740803353432422E-2</v>
      </c>
      <c r="P90" s="95">
        <v>704.33333333333337</v>
      </c>
      <c r="Q90" s="95">
        <v>678.88230464229616</v>
      </c>
      <c r="R90" s="96">
        <f t="shared" si="10"/>
        <v>-3.613492005353125E-2</v>
      </c>
      <c r="T90" s="95">
        <v>615</v>
      </c>
      <c r="U90" s="95">
        <v>597.41642808522067</v>
      </c>
      <c r="V90" s="96">
        <f t="shared" si="11"/>
        <v>-2.8591173845169626E-2</v>
      </c>
    </row>
    <row r="91" spans="1:22">
      <c r="A91" s="98">
        <f t="shared" si="6"/>
        <v>105600</v>
      </c>
      <c r="B91" s="98">
        <v>8800</v>
      </c>
      <c r="D91" s="99">
        <v>1280.3333333333333</v>
      </c>
      <c r="E91" s="99">
        <v>1351.0874012544714</v>
      </c>
      <c r="F91" s="100">
        <f t="shared" si="7"/>
        <v>5.5262224359128975E-2</v>
      </c>
      <c r="H91" s="99">
        <v>997.66666666666663</v>
      </c>
      <c r="I91" s="99">
        <v>1020.915126795355</v>
      </c>
      <c r="J91" s="100">
        <f t="shared" si="8"/>
        <v>2.3302833406637191E-2</v>
      </c>
      <c r="L91" s="95">
        <v>832.66666666666663</v>
      </c>
      <c r="M91" s="95">
        <v>815.10973583841826</v>
      </c>
      <c r="N91" s="96">
        <f t="shared" si="9"/>
        <v>-2.1085185142011631E-2</v>
      </c>
      <c r="P91" s="95">
        <v>711</v>
      </c>
      <c r="Q91" s="95">
        <v>682.85818119863495</v>
      </c>
      <c r="R91" s="96">
        <f t="shared" si="10"/>
        <v>-3.9580617160850928E-2</v>
      </c>
      <c r="T91" s="95">
        <v>621.33333333333337</v>
      </c>
      <c r="U91" s="95">
        <v>600.91519945479877</v>
      </c>
      <c r="V91" s="96">
        <f t="shared" si="11"/>
        <v>-3.2861803452577165E-2</v>
      </c>
    </row>
    <row r="92" spans="1:22">
      <c r="A92" s="98">
        <f t="shared" si="6"/>
        <v>106800</v>
      </c>
      <c r="B92" s="98">
        <v>8900</v>
      </c>
      <c r="D92" s="99">
        <v>1292.3333333333333</v>
      </c>
      <c r="E92" s="99">
        <v>1359.9003648594714</v>
      </c>
      <c r="F92" s="100">
        <f t="shared" si="7"/>
        <v>5.2282975129846365E-2</v>
      </c>
      <c r="H92" s="99">
        <v>1006.3333333333334</v>
      </c>
      <c r="I92" s="99">
        <v>1027.218292900355</v>
      </c>
      <c r="J92" s="100">
        <f t="shared" si="8"/>
        <v>2.0753520603201236E-2</v>
      </c>
      <c r="L92" s="95">
        <v>840</v>
      </c>
      <c r="M92" s="95">
        <v>819.85563444341824</v>
      </c>
      <c r="N92" s="96">
        <f t="shared" si="9"/>
        <v>-2.3981387567359236E-2</v>
      </c>
      <c r="P92" s="95">
        <v>717.33333333333337</v>
      </c>
      <c r="Q92" s="95">
        <v>686.83405775497363</v>
      </c>
      <c r="R92" s="96">
        <f t="shared" si="10"/>
        <v>-4.251757747912599E-2</v>
      </c>
      <c r="T92" s="95">
        <v>627.66666666666663</v>
      </c>
      <c r="U92" s="95">
        <v>604.41397082437686</v>
      </c>
      <c r="V92" s="96">
        <f t="shared" si="11"/>
        <v>-3.7046249350435101E-2</v>
      </c>
    </row>
    <row r="93" spans="1:22">
      <c r="A93" s="98">
        <f t="shared" si="6"/>
        <v>108000</v>
      </c>
      <c r="B93" s="98">
        <v>9000</v>
      </c>
      <c r="D93" s="99">
        <v>1303</v>
      </c>
      <c r="E93" s="99">
        <v>1368.7133284644713</v>
      </c>
      <c r="F93" s="100">
        <f t="shared" si="7"/>
        <v>5.0432331899056937E-2</v>
      </c>
      <c r="H93" s="99">
        <v>1015</v>
      </c>
      <c r="I93" s="99">
        <v>1033.5214590053552</v>
      </c>
      <c r="J93" s="100">
        <f t="shared" si="8"/>
        <v>1.8247742862418814E-2</v>
      </c>
      <c r="L93" s="95">
        <v>847.66666666666663</v>
      </c>
      <c r="M93" s="95">
        <v>824.60153304841833</v>
      </c>
      <c r="N93" s="96">
        <f t="shared" si="9"/>
        <v>-2.7210145833560739E-2</v>
      </c>
      <c r="P93" s="95">
        <v>724.66666666666663</v>
      </c>
      <c r="Q93" s="95">
        <v>690.80993431131242</v>
      </c>
      <c r="R93" s="96">
        <f t="shared" si="10"/>
        <v>-4.6720421833515435E-2</v>
      </c>
      <c r="T93" s="95">
        <v>633.33333333333337</v>
      </c>
      <c r="U93" s="95">
        <v>607.91274219395495</v>
      </c>
      <c r="V93" s="96">
        <f t="shared" si="11"/>
        <v>-4.0137775483229055E-2</v>
      </c>
    </row>
    <row r="94" spans="1:22">
      <c r="A94" s="98">
        <f t="shared" si="6"/>
        <v>109200</v>
      </c>
      <c r="B94" s="98">
        <v>9100</v>
      </c>
      <c r="D94" s="99">
        <v>1314.6666666666667</v>
      </c>
      <c r="E94" s="99">
        <v>1377.5775045485707</v>
      </c>
      <c r="F94" s="100">
        <f t="shared" si="7"/>
        <v>4.7853071411184445E-2</v>
      </c>
      <c r="H94" s="99">
        <v>1023.6666666666666</v>
      </c>
      <c r="I94" s="99">
        <v>1040.2159671161714</v>
      </c>
      <c r="J94" s="100">
        <f t="shared" si="8"/>
        <v>1.6166688814234664E-2</v>
      </c>
      <c r="L94" s="95">
        <v>854.66666666666663</v>
      </c>
      <c r="M94" s="95">
        <v>829.93199727555304</v>
      </c>
      <c r="N94" s="96">
        <f t="shared" si="9"/>
        <v>-2.8940720816435506E-2</v>
      </c>
      <c r="P94" s="95">
        <v>731.33333333333337</v>
      </c>
      <c r="Q94" s="95">
        <v>695.27553071759462</v>
      </c>
      <c r="R94" s="96">
        <f t="shared" si="10"/>
        <v>-4.9304196831001068E-2</v>
      </c>
      <c r="T94" s="95">
        <v>639.33333333333337</v>
      </c>
      <c r="U94" s="95">
        <v>611.84246703148335</v>
      </c>
      <c r="V94" s="96">
        <f t="shared" si="11"/>
        <v>-4.2999269502372317E-2</v>
      </c>
    </row>
    <row r="95" spans="1:22">
      <c r="A95" s="98">
        <f t="shared" si="6"/>
        <v>110400</v>
      </c>
      <c r="B95" s="98">
        <v>9200</v>
      </c>
      <c r="D95" s="99">
        <v>1325.6666666666667</v>
      </c>
      <c r="E95" s="99">
        <v>1386.5485110355708</v>
      </c>
      <c r="F95" s="100">
        <f t="shared" si="7"/>
        <v>4.592545464086295E-2</v>
      </c>
      <c r="H95" s="99">
        <v>1032.3333333333333</v>
      </c>
      <c r="I95" s="99">
        <v>1047.7268236031714</v>
      </c>
      <c r="J95" s="100">
        <f t="shared" si="8"/>
        <v>1.491135641250052E-2</v>
      </c>
      <c r="L95" s="95">
        <v>862</v>
      </c>
      <c r="M95" s="95">
        <v>836.48187876255315</v>
      </c>
      <c r="N95" s="96">
        <f t="shared" si="9"/>
        <v>-2.9603388906550898E-2</v>
      </c>
      <c r="P95" s="95">
        <v>738</v>
      </c>
      <c r="Q95" s="95">
        <v>700.76269393332882</v>
      </c>
      <c r="R95" s="96">
        <f t="shared" si="10"/>
        <v>-5.0457054290882319E-2</v>
      </c>
      <c r="T95" s="95">
        <v>645</v>
      </c>
      <c r="U95" s="95">
        <v>616.6711706613296</v>
      </c>
      <c r="V95" s="96">
        <f t="shared" si="11"/>
        <v>-4.3920665641349443E-2</v>
      </c>
    </row>
    <row r="96" spans="1:22">
      <c r="A96" s="98">
        <f t="shared" si="6"/>
        <v>111600</v>
      </c>
      <c r="B96" s="98">
        <v>9300</v>
      </c>
      <c r="D96" s="99">
        <v>1336.6666666666667</v>
      </c>
      <c r="E96" s="99">
        <v>1395.5195175225708</v>
      </c>
      <c r="F96" s="100">
        <f t="shared" si="7"/>
        <v>4.4029564231349738E-2</v>
      </c>
      <c r="H96" s="99">
        <v>1041.6666666666667</v>
      </c>
      <c r="I96" s="99">
        <v>1055.2376800901714</v>
      </c>
      <c r="J96" s="100">
        <f t="shared" si="8"/>
        <v>1.3028172886564438E-2</v>
      </c>
      <c r="L96" s="95">
        <v>869.33333333333337</v>
      </c>
      <c r="M96" s="95">
        <v>843.03176024955314</v>
      </c>
      <c r="N96" s="96">
        <f t="shared" si="9"/>
        <v>-3.0254877013550896E-2</v>
      </c>
      <c r="P96" s="95">
        <v>745.33333333333337</v>
      </c>
      <c r="Q96" s="95">
        <v>706.24985714906302</v>
      </c>
      <c r="R96" s="96">
        <f t="shared" si="10"/>
        <v>-5.2437579853672256E-2</v>
      </c>
      <c r="T96" s="95">
        <v>651.33333333333337</v>
      </c>
      <c r="U96" s="95">
        <v>621.49987429117573</v>
      </c>
      <c r="V96" s="96">
        <f t="shared" si="11"/>
        <v>-4.5803673043230742E-2</v>
      </c>
    </row>
    <row r="97" spans="1:22">
      <c r="A97" s="98">
        <f t="shared" si="6"/>
        <v>112800</v>
      </c>
      <c r="B97" s="98">
        <v>9400</v>
      </c>
      <c r="D97" s="99">
        <v>1348.3333333333333</v>
      </c>
      <c r="E97" s="99">
        <v>1404.4905240095709</v>
      </c>
      <c r="F97" s="100">
        <f t="shared" si="7"/>
        <v>4.1649337955182331E-2</v>
      </c>
      <c r="H97" s="99">
        <v>1050.3333333333333</v>
      </c>
      <c r="I97" s="99">
        <v>1062.7485365771713</v>
      </c>
      <c r="J97" s="100">
        <f t="shared" si="8"/>
        <v>1.1820250628852502E-2</v>
      </c>
      <c r="L97" s="95">
        <v>877</v>
      </c>
      <c r="M97" s="95">
        <v>849.58164173655314</v>
      </c>
      <c r="N97" s="96">
        <f t="shared" si="9"/>
        <v>-3.1263806457750176E-2</v>
      </c>
      <c r="P97" s="95">
        <v>751.66666666666663</v>
      </c>
      <c r="Q97" s="95">
        <v>711.73702036479733</v>
      </c>
      <c r="R97" s="96">
        <f t="shared" si="10"/>
        <v>-5.3121480667675303E-2</v>
      </c>
      <c r="T97" s="95">
        <v>657</v>
      </c>
      <c r="U97" s="95">
        <v>626.32857792102186</v>
      </c>
      <c r="V97" s="96">
        <f t="shared" si="11"/>
        <v>-4.668405187059077E-2</v>
      </c>
    </row>
    <row r="98" spans="1:22">
      <c r="A98" s="98">
        <f t="shared" si="6"/>
        <v>114000</v>
      </c>
      <c r="B98" s="98">
        <v>9500</v>
      </c>
      <c r="D98" s="99">
        <v>1359</v>
      </c>
      <c r="E98" s="99">
        <v>1413.4615304965707</v>
      </c>
      <c r="F98" s="100">
        <f t="shared" si="7"/>
        <v>4.0074709710500978E-2</v>
      </c>
      <c r="H98" s="99">
        <v>1059</v>
      </c>
      <c r="I98" s="99">
        <v>1070.2593930641713</v>
      </c>
      <c r="J98" s="100">
        <f t="shared" si="8"/>
        <v>1.0632099210737822E-2</v>
      </c>
      <c r="L98" s="95">
        <v>884.33333333333337</v>
      </c>
      <c r="M98" s="95">
        <v>856.13152322355313</v>
      </c>
      <c r="N98" s="96">
        <f t="shared" si="9"/>
        <v>-3.1890475058175882E-2</v>
      </c>
      <c r="P98" s="95">
        <v>758.33333333333337</v>
      </c>
      <c r="Q98" s="95">
        <v>717.22418358053153</v>
      </c>
      <c r="R98" s="96">
        <f t="shared" si="10"/>
        <v>-5.4209867805892542E-2</v>
      </c>
      <c r="T98" s="95">
        <v>662.33333333333337</v>
      </c>
      <c r="U98" s="95">
        <v>631.15728155086799</v>
      </c>
      <c r="V98" s="96">
        <f t="shared" si="11"/>
        <v>-4.7070032887466584E-2</v>
      </c>
    </row>
    <row r="99" spans="1:22">
      <c r="A99" s="98">
        <f t="shared" si="6"/>
        <v>115200</v>
      </c>
      <c r="B99" s="98">
        <v>9600</v>
      </c>
      <c r="D99" s="99">
        <v>1370</v>
      </c>
      <c r="E99" s="99">
        <v>1422.4325369835708</v>
      </c>
      <c r="F99" s="100">
        <f t="shared" si="7"/>
        <v>3.8271924805526103E-2</v>
      </c>
      <c r="H99" s="99">
        <v>1067</v>
      </c>
      <c r="I99" s="99">
        <v>1077.7702495511714</v>
      </c>
      <c r="J99" s="100">
        <f t="shared" si="8"/>
        <v>1.009395459341289E-2</v>
      </c>
      <c r="L99" s="95">
        <v>891</v>
      </c>
      <c r="M99" s="95">
        <v>862.68140471055312</v>
      </c>
      <c r="N99" s="96">
        <f t="shared" si="9"/>
        <v>-3.1782935229457743E-2</v>
      </c>
      <c r="P99" s="95">
        <v>765</v>
      </c>
      <c r="Q99" s="95">
        <v>722.71134679626573</v>
      </c>
      <c r="R99" s="96">
        <f t="shared" si="10"/>
        <v>-5.5279285233639563E-2</v>
      </c>
      <c r="T99" s="95">
        <v>668.66666666666663</v>
      </c>
      <c r="U99" s="95">
        <v>635.98598518071412</v>
      </c>
      <c r="V99" s="96">
        <f t="shared" si="11"/>
        <v>-4.8874399031833216E-2</v>
      </c>
    </row>
    <row r="100" spans="1:22">
      <c r="A100" s="98">
        <f t="shared" si="6"/>
        <v>116400</v>
      </c>
      <c r="B100" s="98">
        <v>9700</v>
      </c>
      <c r="D100" s="99">
        <v>1380.6666666666667</v>
      </c>
      <c r="E100" s="99">
        <v>1431.4035434705709</v>
      </c>
      <c r="F100" s="100">
        <f t="shared" si="7"/>
        <v>3.6748100051113619E-2</v>
      </c>
      <c r="H100" s="99">
        <v>1075.6666666666667</v>
      </c>
      <c r="I100" s="99">
        <v>1085.2811060381714</v>
      </c>
      <c r="J100" s="100">
        <f t="shared" si="8"/>
        <v>8.9381215105404088E-3</v>
      </c>
      <c r="L100" s="95">
        <v>898.66666666666663</v>
      </c>
      <c r="M100" s="95">
        <v>869.23128619755312</v>
      </c>
      <c r="N100" s="96">
        <f t="shared" si="9"/>
        <v>-3.2754503489369591E-2</v>
      </c>
      <c r="P100" s="95">
        <v>772</v>
      </c>
      <c r="Q100" s="95">
        <v>728.19851001200004</v>
      </c>
      <c r="R100" s="96">
        <f t="shared" si="10"/>
        <v>-5.6737681331606171E-2</v>
      </c>
      <c r="T100" s="95">
        <v>674.33333333333337</v>
      </c>
      <c r="U100" s="95">
        <v>640.81468881056026</v>
      </c>
      <c r="V100" s="96">
        <f t="shared" si="11"/>
        <v>-4.9706343830113409E-2</v>
      </c>
    </row>
    <row r="101" spans="1:22">
      <c r="A101" s="98">
        <f t="shared" si="6"/>
        <v>117600</v>
      </c>
      <c r="B101" s="98">
        <v>9800</v>
      </c>
      <c r="D101" s="99">
        <v>1391.3333333333333</v>
      </c>
      <c r="E101" s="99">
        <v>1440.3745499575709</v>
      </c>
      <c r="F101" s="100">
        <f t="shared" si="7"/>
        <v>3.5247640122834989E-2</v>
      </c>
      <c r="H101" s="99">
        <v>1084</v>
      </c>
      <c r="I101" s="99">
        <v>1092.7919625251714</v>
      </c>
      <c r="J101" s="100">
        <f t="shared" si="8"/>
        <v>8.110666536135902E-3</v>
      </c>
      <c r="L101" s="95">
        <v>906</v>
      </c>
      <c r="M101" s="95">
        <v>875.78116768455322</v>
      </c>
      <c r="N101" s="96">
        <f t="shared" si="9"/>
        <v>-3.3354119553473227E-2</v>
      </c>
      <c r="P101" s="95">
        <v>778.66666666666663</v>
      </c>
      <c r="Q101" s="95">
        <v>733.68567322773424</v>
      </c>
      <c r="R101" s="96">
        <f t="shared" si="10"/>
        <v>-5.7766686779450849E-2</v>
      </c>
      <c r="T101" s="95">
        <v>680.33333333333337</v>
      </c>
      <c r="U101" s="95">
        <v>645.64339244040639</v>
      </c>
      <c r="V101" s="96">
        <f t="shared" si="11"/>
        <v>-5.0989624046438475E-2</v>
      </c>
    </row>
    <row r="102" spans="1:22">
      <c r="A102" s="98">
        <f t="shared" si="6"/>
        <v>118800</v>
      </c>
      <c r="B102" s="98">
        <v>9900</v>
      </c>
      <c r="D102" s="99">
        <v>1402</v>
      </c>
      <c r="E102" s="99">
        <v>1449.3455564445708</v>
      </c>
      <c r="F102" s="100">
        <f t="shared" si="7"/>
        <v>3.3770011729365779E-2</v>
      </c>
      <c r="H102" s="99">
        <v>1092.6666666666667</v>
      </c>
      <c r="I102" s="99">
        <v>1100.3028190121713</v>
      </c>
      <c r="J102" s="100">
        <f t="shared" si="8"/>
        <v>6.9885469910047071E-3</v>
      </c>
      <c r="L102" s="95">
        <v>912.66666666666663</v>
      </c>
      <c r="M102" s="95">
        <v>882.3310491715531</v>
      </c>
      <c r="N102" s="96">
        <f t="shared" si="9"/>
        <v>-3.3238441375215699E-2</v>
      </c>
      <c r="P102" s="95">
        <v>785.33333333333337</v>
      </c>
      <c r="Q102" s="95">
        <v>739.17283644346844</v>
      </c>
      <c r="R102" s="96">
        <f t="shared" si="10"/>
        <v>-5.8778221846177758E-2</v>
      </c>
      <c r="T102" s="95">
        <v>686</v>
      </c>
      <c r="U102" s="95">
        <v>650.47209607025252</v>
      </c>
      <c r="V102" s="96">
        <f t="shared" si="11"/>
        <v>-5.1789947419456972E-2</v>
      </c>
    </row>
    <row r="103" spans="1:22">
      <c r="A103" s="98">
        <f t="shared" si="6"/>
        <v>120000</v>
      </c>
      <c r="B103" s="98">
        <v>10000</v>
      </c>
      <c r="D103" s="99">
        <v>1413</v>
      </c>
      <c r="E103" s="99">
        <v>1459.8103089013753</v>
      </c>
      <c r="F103" s="100">
        <f t="shared" si="7"/>
        <v>3.3128314862969077E-2</v>
      </c>
      <c r="H103" s="99">
        <v>1101.3333333333333</v>
      </c>
      <c r="I103" s="99">
        <v>1107.8218294081739</v>
      </c>
      <c r="J103" s="100">
        <f t="shared" si="8"/>
        <v>5.8914915933783174E-3</v>
      </c>
      <c r="L103" s="95">
        <v>920</v>
      </c>
      <c r="M103" s="95">
        <v>888.02828013211195</v>
      </c>
      <c r="N103" s="96">
        <f t="shared" si="9"/>
        <v>-3.4751869421617454E-2</v>
      </c>
      <c r="P103" s="95">
        <v>791.66666666666663</v>
      </c>
      <c r="Q103" s="95">
        <v>743.94569168067687</v>
      </c>
      <c r="R103" s="96">
        <f t="shared" si="10"/>
        <v>-6.0279126298092289E-2</v>
      </c>
      <c r="T103" s="95">
        <v>691.66666666666663</v>
      </c>
      <c r="U103" s="95">
        <v>654.67220867899573</v>
      </c>
      <c r="V103" s="96">
        <f t="shared" si="11"/>
        <v>-5.3485963355668797E-2</v>
      </c>
    </row>
    <row r="104" spans="1:22">
      <c r="A104" s="98">
        <f t="shared" si="6"/>
        <v>121200</v>
      </c>
      <c r="B104" s="98">
        <v>10100</v>
      </c>
      <c r="D104" s="99">
        <v>1423</v>
      </c>
      <c r="E104" s="99">
        <v>1470.9517129343751</v>
      </c>
      <c r="F104" s="100">
        <f t="shared" si="7"/>
        <v>3.3697619771170251E-2</v>
      </c>
      <c r="H104" s="99">
        <v>1109</v>
      </c>
      <c r="I104" s="99">
        <v>1115.344533441174</v>
      </c>
      <c r="J104" s="100">
        <f t="shared" si="8"/>
        <v>5.7209499018702203E-3</v>
      </c>
      <c r="L104" s="95">
        <v>926.66666666666663</v>
      </c>
      <c r="M104" s="95">
        <v>893.339269165112</v>
      </c>
      <c r="N104" s="96">
        <f t="shared" si="9"/>
        <v>-3.5964817447720843E-2</v>
      </c>
      <c r="P104" s="95">
        <v>798.33333333333337</v>
      </c>
      <c r="Q104" s="95">
        <v>748.39497274307257</v>
      </c>
      <c r="R104" s="96">
        <f t="shared" si="10"/>
        <v>-6.2553270050431098E-2</v>
      </c>
      <c r="T104" s="95">
        <v>697.66666666666663</v>
      </c>
      <c r="U104" s="95">
        <v>658.58757601390391</v>
      </c>
      <c r="V104" s="96">
        <f t="shared" si="11"/>
        <v>-5.6013985646578224E-2</v>
      </c>
    </row>
    <row r="105" spans="1:22">
      <c r="A105" s="98">
        <f t="shared" si="6"/>
        <v>122400</v>
      </c>
      <c r="B105" s="98">
        <v>10200</v>
      </c>
      <c r="D105" s="99">
        <v>1433.6666666666667</v>
      </c>
      <c r="E105" s="99">
        <v>1482.0931169673752</v>
      </c>
      <c r="F105" s="100">
        <f t="shared" si="7"/>
        <v>3.3778040200447723E-2</v>
      </c>
      <c r="H105" s="99">
        <v>1117.6666666666667</v>
      </c>
      <c r="I105" s="99">
        <v>1122.8672374741741</v>
      </c>
      <c r="J105" s="100">
        <f t="shared" si="8"/>
        <v>4.6530606688106602E-3</v>
      </c>
      <c r="L105" s="95">
        <v>934</v>
      </c>
      <c r="M105" s="95">
        <v>898.65025819811194</v>
      </c>
      <c r="N105" s="96">
        <f t="shared" si="9"/>
        <v>-3.7847689295383402E-2</v>
      </c>
      <c r="P105" s="95">
        <v>804.66666666666663</v>
      </c>
      <c r="Q105" s="95">
        <v>752.84425380546838</v>
      </c>
      <c r="R105" s="96">
        <f t="shared" si="10"/>
        <v>-6.4402335784422005E-2</v>
      </c>
      <c r="T105" s="95">
        <v>703.33333333333337</v>
      </c>
      <c r="U105" s="95">
        <v>662.50294334881221</v>
      </c>
      <c r="V105" s="96">
        <f t="shared" si="11"/>
        <v>-5.8052687181783691E-2</v>
      </c>
    </row>
    <row r="106" spans="1:22">
      <c r="A106" s="98">
        <f t="shared" si="6"/>
        <v>123600</v>
      </c>
      <c r="B106" s="98">
        <v>10300</v>
      </c>
      <c r="D106" s="99">
        <v>1444.3333333333333</v>
      </c>
      <c r="E106" s="99">
        <v>1493.2345210003753</v>
      </c>
      <c r="F106" s="100">
        <f t="shared" si="7"/>
        <v>3.3857272790474457E-2</v>
      </c>
      <c r="H106" s="99">
        <v>1126</v>
      </c>
      <c r="I106" s="99">
        <v>1130.3899415071742</v>
      </c>
      <c r="J106" s="100">
        <f t="shared" si="8"/>
        <v>3.8987047132985619E-3</v>
      </c>
      <c r="L106" s="95">
        <v>940.66666666666663</v>
      </c>
      <c r="M106" s="95">
        <v>903.96124723111188</v>
      </c>
      <c r="N106" s="96">
        <f t="shared" si="9"/>
        <v>-3.9020644332623755E-2</v>
      </c>
      <c r="P106" s="95">
        <v>811.33333333333337</v>
      </c>
      <c r="Q106" s="95">
        <v>757.2935348678642</v>
      </c>
      <c r="R106" s="96">
        <f t="shared" si="10"/>
        <v>-6.6606160803782899E-2</v>
      </c>
      <c r="T106" s="95">
        <v>708.66666666666663</v>
      </c>
      <c r="U106" s="95">
        <v>666.41831068372039</v>
      </c>
      <c r="V106" s="96">
        <f t="shared" si="11"/>
        <v>-5.9616682948654187E-2</v>
      </c>
    </row>
    <row r="107" spans="1:22">
      <c r="A107" s="98">
        <f t="shared" si="6"/>
        <v>124800</v>
      </c>
      <c r="B107" s="98">
        <v>10400</v>
      </c>
      <c r="D107" s="99">
        <v>1454</v>
      </c>
      <c r="E107" s="99">
        <v>1504.3759250333751</v>
      </c>
      <c r="F107" s="100">
        <f t="shared" si="7"/>
        <v>3.4646440875773843E-2</v>
      </c>
      <c r="H107" s="99">
        <v>1133.6666666666667</v>
      </c>
      <c r="I107" s="99">
        <v>1137.9126455401743</v>
      </c>
      <c r="J107" s="100">
        <f t="shared" si="8"/>
        <v>3.745350373573153E-3</v>
      </c>
      <c r="L107" s="95">
        <v>948</v>
      </c>
      <c r="M107" s="95">
        <v>909.27223626411183</v>
      </c>
      <c r="N107" s="96">
        <f t="shared" si="9"/>
        <v>-4.0852071451358829E-2</v>
      </c>
      <c r="P107" s="95">
        <v>817.66666666666663</v>
      </c>
      <c r="Q107" s="95">
        <v>761.74281593025989</v>
      </c>
      <c r="R107" s="96">
        <f t="shared" si="10"/>
        <v>-6.8394436285862281E-2</v>
      </c>
      <c r="T107" s="95">
        <v>714.33333333333337</v>
      </c>
      <c r="U107" s="95">
        <v>670.33367801862869</v>
      </c>
      <c r="V107" s="96">
        <f t="shared" si="11"/>
        <v>-6.1595411079847895E-2</v>
      </c>
    </row>
    <row r="108" spans="1:22">
      <c r="A108" s="98">
        <f t="shared" si="6"/>
        <v>126000</v>
      </c>
      <c r="B108" s="98">
        <v>10500</v>
      </c>
      <c r="D108" s="99">
        <v>1464.6666666666667</v>
      </c>
      <c r="E108" s="99">
        <v>1515.5173290663752</v>
      </c>
      <c r="F108" s="100">
        <f t="shared" si="7"/>
        <v>3.4718249248776756E-2</v>
      </c>
      <c r="H108" s="99">
        <v>1142</v>
      </c>
      <c r="I108" s="99">
        <v>1145.4353495731741</v>
      </c>
      <c r="J108" s="100">
        <f t="shared" si="8"/>
        <v>3.0081870167899538E-3</v>
      </c>
      <c r="L108" s="95">
        <v>954.66666666666663</v>
      </c>
      <c r="M108" s="95">
        <v>914.58322529711188</v>
      </c>
      <c r="N108" s="96">
        <f t="shared" si="9"/>
        <v>-4.1986845010008489E-2</v>
      </c>
      <c r="P108" s="95">
        <v>824</v>
      </c>
      <c r="Q108" s="95">
        <v>766.19209699265571</v>
      </c>
      <c r="R108" s="96">
        <f t="shared" si="10"/>
        <v>-7.0155222096291658E-2</v>
      </c>
      <c r="T108" s="95">
        <v>720.33333333333337</v>
      </c>
      <c r="U108" s="95">
        <v>674.24904535353699</v>
      </c>
      <c r="V108" s="96">
        <f t="shared" si="11"/>
        <v>-6.397633685302595E-2</v>
      </c>
    </row>
    <row r="109" spans="1:22">
      <c r="A109" s="98">
        <f t="shared" si="6"/>
        <v>127200</v>
      </c>
      <c r="B109" s="98">
        <v>10600</v>
      </c>
      <c r="D109" s="99">
        <v>1474.6666666666667</v>
      </c>
      <c r="E109" s="99">
        <v>1526.6587330993752</v>
      </c>
      <c r="F109" s="100">
        <f t="shared" si="7"/>
        <v>3.5256826242795025E-2</v>
      </c>
      <c r="H109" s="99">
        <v>1150</v>
      </c>
      <c r="I109" s="99">
        <v>1152.9580536061742</v>
      </c>
      <c r="J109" s="100">
        <f t="shared" si="8"/>
        <v>2.5722205271079268E-3</v>
      </c>
      <c r="L109" s="95">
        <v>961.33333333333337</v>
      </c>
      <c r="M109" s="95">
        <v>919.89421433011194</v>
      </c>
      <c r="N109" s="96">
        <f t="shared" si="9"/>
        <v>-4.3105879684349646E-2</v>
      </c>
      <c r="P109" s="95">
        <v>830.66666666666663</v>
      </c>
      <c r="Q109" s="95">
        <v>770.6413780550514</v>
      </c>
      <c r="R109" s="96">
        <f t="shared" si="10"/>
        <v>-7.2261583400820895E-2</v>
      </c>
      <c r="T109" s="95">
        <v>726</v>
      </c>
      <c r="U109" s="95">
        <v>678.16441268844528</v>
      </c>
      <c r="V109" s="96">
        <f t="shared" si="11"/>
        <v>-6.5889238721149712E-2</v>
      </c>
    </row>
    <row r="110" spans="1:22">
      <c r="A110" s="98">
        <f t="shared" si="6"/>
        <v>128400</v>
      </c>
      <c r="B110" s="98">
        <v>10700</v>
      </c>
      <c r="D110" s="99">
        <v>1485</v>
      </c>
      <c r="E110" s="99">
        <v>1537.8001371323751</v>
      </c>
      <c r="F110" s="100">
        <f t="shared" si="7"/>
        <v>3.5555647900589182E-2</v>
      </c>
      <c r="H110" s="99">
        <v>1157.6666666666667</v>
      </c>
      <c r="I110" s="99">
        <v>1160.4807576391743</v>
      </c>
      <c r="J110" s="100">
        <f t="shared" si="8"/>
        <v>2.4308300943054473E-3</v>
      </c>
      <c r="L110" s="95">
        <v>968.33333333333337</v>
      </c>
      <c r="M110" s="95">
        <v>925.20520336311188</v>
      </c>
      <c r="N110" s="96">
        <f t="shared" si="9"/>
        <v>-4.4538516320366428E-2</v>
      </c>
      <c r="P110" s="95">
        <v>837</v>
      </c>
      <c r="Q110" s="95">
        <v>775.09065911744722</v>
      </c>
      <c r="R110" s="96">
        <f t="shared" si="10"/>
        <v>-7.3965759716311585E-2</v>
      </c>
      <c r="T110" s="95">
        <v>731.33333333333337</v>
      </c>
      <c r="U110" s="95">
        <v>682.07978002335358</v>
      </c>
      <c r="V110" s="96">
        <f t="shared" si="11"/>
        <v>-6.7347611636253135E-2</v>
      </c>
    </row>
    <row r="111" spans="1:22">
      <c r="A111" s="98">
        <f t="shared" si="6"/>
        <v>129600</v>
      </c>
      <c r="B111" s="98">
        <v>10800</v>
      </c>
      <c r="D111" s="99">
        <v>1495</v>
      </c>
      <c r="E111" s="99">
        <v>1548.6028545801144</v>
      </c>
      <c r="F111" s="100">
        <f t="shared" si="7"/>
        <v>3.585475222750123E-2</v>
      </c>
      <c r="H111" s="99">
        <v>1166</v>
      </c>
      <c r="I111" s="99">
        <v>1167.7994450521005</v>
      </c>
      <c r="J111" s="100">
        <f t="shared" si="8"/>
        <v>1.5432633379934835E-3</v>
      </c>
      <c r="L111" s="95">
        <v>975</v>
      </c>
      <c r="M111" s="95">
        <v>930.39326682820479</v>
      </c>
      <c r="N111" s="96">
        <f t="shared" si="9"/>
        <v>-4.5750495560815563E-2</v>
      </c>
      <c r="P111" s="95">
        <v>843.33333333333337</v>
      </c>
      <c r="Q111" s="95">
        <v>779.4369592853285</v>
      </c>
      <c r="R111" s="96">
        <f t="shared" si="10"/>
        <v>-7.5766451440322014E-2</v>
      </c>
      <c r="T111" s="95">
        <v>736.66666666666663</v>
      </c>
      <c r="U111" s="95">
        <v>685.90452417108918</v>
      </c>
      <c r="V111" s="96">
        <f t="shared" si="11"/>
        <v>-6.8907885740602914E-2</v>
      </c>
    </row>
    <row r="112" spans="1:22">
      <c r="A112" s="98">
        <f t="shared" si="6"/>
        <v>130800</v>
      </c>
      <c r="B112" s="98">
        <v>10900</v>
      </c>
      <c r="D112" s="99">
        <v>1504.6666666666667</v>
      </c>
      <c r="E112" s="99">
        <v>1553.2845411566843</v>
      </c>
      <c r="F112" s="100">
        <f t="shared" si="7"/>
        <v>3.2311391996024064E-2</v>
      </c>
      <c r="H112" s="95">
        <v>1173.6666666666667</v>
      </c>
      <c r="I112" s="95">
        <v>1171.4309712840202</v>
      </c>
      <c r="J112" s="96">
        <f t="shared" si="8"/>
        <v>-1.9048810417323647E-3</v>
      </c>
      <c r="L112" s="95">
        <v>981.66666666666663</v>
      </c>
      <c r="M112" s="95">
        <v>933.35971529949359</v>
      </c>
      <c r="N112" s="96">
        <f t="shared" si="9"/>
        <v>-4.9209118540413987E-2</v>
      </c>
      <c r="P112" s="95">
        <v>850</v>
      </c>
      <c r="Q112" s="95">
        <v>781.92210149215055</v>
      </c>
      <c r="R112" s="96">
        <f t="shared" si="10"/>
        <v>-8.0091645303352332E-2</v>
      </c>
      <c r="T112" s="95">
        <v>742.33333333333337</v>
      </c>
      <c r="U112" s="95">
        <v>688.09144931309265</v>
      </c>
      <c r="V112" s="96">
        <f t="shared" si="11"/>
        <v>-7.3069444122461635E-2</v>
      </c>
    </row>
    <row r="113" spans="1:22">
      <c r="A113" s="98">
        <f t="shared" si="6"/>
        <v>132000</v>
      </c>
      <c r="B113" s="98">
        <v>11000</v>
      </c>
      <c r="D113" s="99">
        <v>1514.6666666666667</v>
      </c>
      <c r="E113" s="99">
        <v>1557.9662277332543</v>
      </c>
      <c r="F113" s="100">
        <f t="shared" si="7"/>
        <v>2.8586858098539336E-2</v>
      </c>
      <c r="H113" s="95">
        <v>1181.3333333333333</v>
      </c>
      <c r="I113" s="95">
        <v>1175.0624975159401</v>
      </c>
      <c r="J113" s="96">
        <f t="shared" si="8"/>
        <v>-5.3082695971160554E-3</v>
      </c>
      <c r="L113" s="95">
        <v>988</v>
      </c>
      <c r="M113" s="95">
        <v>936.32616377078216</v>
      </c>
      <c r="N113" s="96">
        <f t="shared" si="9"/>
        <v>-5.2301453673297416E-2</v>
      </c>
      <c r="P113" s="95">
        <v>856.33333333333337</v>
      </c>
      <c r="Q113" s="95">
        <v>784.40724369897271</v>
      </c>
      <c r="R113" s="96">
        <f t="shared" si="10"/>
        <v>-8.3993098054917059E-2</v>
      </c>
      <c r="T113" s="95">
        <v>747.66666666666663</v>
      </c>
      <c r="U113" s="95">
        <v>690.27837445509613</v>
      </c>
      <c r="V113" s="96">
        <f t="shared" si="11"/>
        <v>-7.6756521014137991E-2</v>
      </c>
    </row>
    <row r="114" spans="1:22">
      <c r="A114" s="98">
        <f t="shared" si="6"/>
        <v>133200</v>
      </c>
      <c r="B114" s="98">
        <v>11100</v>
      </c>
      <c r="D114" s="99">
        <v>1524.3333333333333</v>
      </c>
      <c r="E114" s="99">
        <v>1562.6479143098243</v>
      </c>
      <c r="F114" s="100">
        <f t="shared" si="7"/>
        <v>2.5135303505242401E-2</v>
      </c>
      <c r="H114" s="95">
        <v>1189</v>
      </c>
      <c r="I114" s="95">
        <v>1178.6940237478598</v>
      </c>
      <c r="J114" s="96">
        <f t="shared" si="8"/>
        <v>-8.6677680842222049E-3</v>
      </c>
      <c r="L114" s="95">
        <v>994.66666666666663</v>
      </c>
      <c r="M114" s="95">
        <v>939.29261224207096</v>
      </c>
      <c r="N114" s="96">
        <f t="shared" si="9"/>
        <v>-5.5670966244566689E-2</v>
      </c>
      <c r="P114" s="95">
        <v>862</v>
      </c>
      <c r="Q114" s="95">
        <v>786.89238590579487</v>
      </c>
      <c r="R114" s="96">
        <f t="shared" si="10"/>
        <v>-8.7131802893509414E-2</v>
      </c>
      <c r="T114" s="95">
        <v>753</v>
      </c>
      <c r="U114" s="95">
        <v>692.4652995970996</v>
      </c>
      <c r="V114" s="96">
        <f t="shared" si="11"/>
        <v>-8.039136839694605E-2</v>
      </c>
    </row>
    <row r="115" spans="1:22">
      <c r="A115" s="98">
        <f t="shared" si="6"/>
        <v>134400</v>
      </c>
      <c r="B115" s="98">
        <v>11200</v>
      </c>
      <c r="D115" s="99">
        <v>1534</v>
      </c>
      <c r="E115" s="99">
        <v>1567.3296008863942</v>
      </c>
      <c r="F115" s="100">
        <f t="shared" si="7"/>
        <v>2.1727249599996279E-2</v>
      </c>
      <c r="H115" s="95">
        <v>1197</v>
      </c>
      <c r="I115" s="95">
        <v>1182.3255499797795</v>
      </c>
      <c r="J115" s="96">
        <f t="shared" si="8"/>
        <v>-1.2259356742038929E-2</v>
      </c>
      <c r="L115" s="95">
        <v>1001</v>
      </c>
      <c r="M115" s="95">
        <v>942.25906071335976</v>
      </c>
      <c r="N115" s="96">
        <f t="shared" si="9"/>
        <v>-5.8682257029610607E-2</v>
      </c>
      <c r="P115" s="95">
        <v>868.33333333333337</v>
      </c>
      <c r="Q115" s="95">
        <v>789.37752811261703</v>
      </c>
      <c r="R115" s="96">
        <f t="shared" si="10"/>
        <v>-9.0927990657254876E-2</v>
      </c>
      <c r="T115" s="95">
        <v>758.33333333333337</v>
      </c>
      <c r="U115" s="95">
        <v>694.65222473910308</v>
      </c>
      <c r="V115" s="96">
        <f t="shared" si="11"/>
        <v>-8.3975088256127872E-2</v>
      </c>
    </row>
    <row r="116" spans="1:22">
      <c r="A116" s="98">
        <f t="shared" si="6"/>
        <v>135600</v>
      </c>
      <c r="B116" s="98">
        <v>11300</v>
      </c>
      <c r="D116" s="99">
        <v>1543.6666666666667</v>
      </c>
      <c r="E116" s="99">
        <v>1572.0112874629642</v>
      </c>
      <c r="F116" s="100">
        <f t="shared" si="7"/>
        <v>1.8361879159769501E-2</v>
      </c>
      <c r="H116" s="95">
        <v>1204.6666666666667</v>
      </c>
      <c r="I116" s="95">
        <v>1185.9570762116991</v>
      </c>
      <c r="J116" s="96">
        <f t="shared" si="8"/>
        <v>-1.5530927328418098E-2</v>
      </c>
      <c r="L116" s="95">
        <v>1007.6666666666666</v>
      </c>
      <c r="M116" s="95">
        <v>945.22550918464844</v>
      </c>
      <c r="N116" s="96">
        <f t="shared" si="9"/>
        <v>-6.1966084170047786E-2</v>
      </c>
      <c r="P116" s="95">
        <v>874.66666666666663</v>
      </c>
      <c r="Q116" s="95">
        <v>791.86267031943919</v>
      </c>
      <c r="R116" s="96">
        <f t="shared" si="10"/>
        <v>-9.4669203140885005E-2</v>
      </c>
      <c r="T116" s="95">
        <v>764</v>
      </c>
      <c r="U116" s="95">
        <v>696.83914988110655</v>
      </c>
      <c r="V116" s="96">
        <f t="shared" si="11"/>
        <v>-8.7906871883368431E-2</v>
      </c>
    </row>
    <row r="117" spans="1:22">
      <c r="A117" s="98">
        <f t="shared" si="6"/>
        <v>136800</v>
      </c>
      <c r="B117" s="98">
        <v>11400</v>
      </c>
      <c r="D117" s="99">
        <v>1553.3333333333333</v>
      </c>
      <c r="E117" s="99">
        <v>1576.6929740395342</v>
      </c>
      <c r="F117" s="100">
        <f t="shared" si="7"/>
        <v>1.5038395304421304E-2</v>
      </c>
      <c r="H117" s="95">
        <v>1212.3333333333333</v>
      </c>
      <c r="I117" s="95">
        <v>1189.588602443619</v>
      </c>
      <c r="J117" s="96">
        <f t="shared" si="8"/>
        <v>-1.8761119788051284E-2</v>
      </c>
      <c r="L117" s="95">
        <v>1014</v>
      </c>
      <c r="M117" s="95">
        <v>948.19195765593724</v>
      </c>
      <c r="N117" s="96">
        <f t="shared" si="9"/>
        <v>-6.4899450043454432E-2</v>
      </c>
      <c r="P117" s="95">
        <v>881</v>
      </c>
      <c r="Q117" s="95">
        <v>794.34781252626135</v>
      </c>
      <c r="R117" s="96">
        <f t="shared" si="10"/>
        <v>-9.8356625963381017E-2</v>
      </c>
      <c r="T117" s="95">
        <v>770</v>
      </c>
      <c r="U117" s="95">
        <v>699.02607502311014</v>
      </c>
      <c r="V117" s="96">
        <f t="shared" si="11"/>
        <v>-9.2173928541415373E-2</v>
      </c>
    </row>
    <row r="118" spans="1:22">
      <c r="A118" s="98">
        <f t="shared" si="6"/>
        <v>138000</v>
      </c>
      <c r="B118" s="98">
        <v>11500</v>
      </c>
      <c r="D118" s="99">
        <v>1563</v>
      </c>
      <c r="E118" s="99">
        <v>1581.3746606161039</v>
      </c>
      <c r="F118" s="100">
        <f t="shared" si="7"/>
        <v>1.1756020867628836E-2</v>
      </c>
      <c r="H118" s="95">
        <v>1220</v>
      </c>
      <c r="I118" s="95">
        <v>1193.2201286755387</v>
      </c>
      <c r="J118" s="96">
        <f t="shared" si="8"/>
        <v>-2.1950714200378085E-2</v>
      </c>
      <c r="L118" s="95">
        <v>1020.6666666666666</v>
      </c>
      <c r="M118" s="95">
        <v>951.15840612722604</v>
      </c>
      <c r="N118" s="96">
        <f t="shared" si="9"/>
        <v>-6.8100843115062593E-2</v>
      </c>
      <c r="P118" s="95">
        <v>887</v>
      </c>
      <c r="Q118" s="95">
        <v>796.8329547330834</v>
      </c>
      <c r="R118" s="96">
        <f t="shared" si="10"/>
        <v>-0.10165394054894772</v>
      </c>
      <c r="T118" s="95">
        <v>775.33333333333337</v>
      </c>
      <c r="U118" s="95">
        <v>701.21300016511361</v>
      </c>
      <c r="V118" s="96">
        <f t="shared" si="11"/>
        <v>-9.5598022143017714E-2</v>
      </c>
    </row>
    <row r="119" spans="1:22">
      <c r="A119" s="98">
        <f t="shared" si="6"/>
        <v>139200</v>
      </c>
      <c r="B119" s="98">
        <v>11600</v>
      </c>
      <c r="D119" s="99">
        <v>1572.6666666666667</v>
      </c>
      <c r="E119" s="99">
        <v>1586.0563471926739</v>
      </c>
      <c r="F119" s="100">
        <f t="shared" si="7"/>
        <v>8.5139977910178022E-3</v>
      </c>
      <c r="H119" s="95">
        <v>1227.3333333333333</v>
      </c>
      <c r="I119" s="95">
        <v>1196.8516549074584</v>
      </c>
      <c r="J119" s="96">
        <f t="shared" si="8"/>
        <v>-2.4835696707665611E-2</v>
      </c>
      <c r="L119" s="95">
        <v>1027</v>
      </c>
      <c r="M119" s="95">
        <v>954.12485459851473</v>
      </c>
      <c r="N119" s="96">
        <f t="shared" si="9"/>
        <v>-7.0959245765808476E-2</v>
      </c>
      <c r="P119" s="95">
        <v>893.33333333333337</v>
      </c>
      <c r="Q119" s="95">
        <v>799.31809693990556</v>
      </c>
      <c r="R119" s="96">
        <f t="shared" si="10"/>
        <v>-0.10524093626129982</v>
      </c>
      <c r="T119" s="95">
        <v>780</v>
      </c>
      <c r="U119" s="95">
        <v>703.39992530711709</v>
      </c>
      <c r="V119" s="96">
        <f t="shared" si="11"/>
        <v>-9.8205223965234456E-2</v>
      </c>
    </row>
    <row r="120" spans="1:22">
      <c r="A120" s="98">
        <f t="shared" si="6"/>
        <v>140400</v>
      </c>
      <c r="B120" s="98">
        <v>11700</v>
      </c>
      <c r="D120" s="99">
        <v>1582.3333333333333</v>
      </c>
      <c r="E120" s="99">
        <v>1590.7380337692439</v>
      </c>
      <c r="F120" s="100">
        <f t="shared" si="7"/>
        <v>5.31158654049535E-3</v>
      </c>
      <c r="H120" s="95">
        <v>1235</v>
      </c>
      <c r="I120" s="95">
        <v>1200.4831811393781</v>
      </c>
      <c r="J120" s="96">
        <f t="shared" si="8"/>
        <v>-2.794884118268981E-2</v>
      </c>
      <c r="L120" s="95">
        <v>1033.3333333333333</v>
      </c>
      <c r="M120" s="95">
        <v>957.09130306980353</v>
      </c>
      <c r="N120" s="96">
        <f t="shared" si="9"/>
        <v>-7.3782609932448118E-2</v>
      </c>
      <c r="P120" s="95">
        <v>899.66666666666663</v>
      </c>
      <c r="Q120" s="95">
        <v>801.80323914672772</v>
      </c>
      <c r="R120" s="96">
        <f t="shared" si="10"/>
        <v>-0.10877742962571946</v>
      </c>
      <c r="T120" s="95">
        <v>785.33333333333337</v>
      </c>
      <c r="U120" s="95">
        <v>705.58685044912056</v>
      </c>
      <c r="V120" s="96">
        <f t="shared" si="11"/>
        <v>-0.10154475749263092</v>
      </c>
    </row>
    <row r="121" spans="1:22">
      <c r="A121" s="98">
        <f t="shared" si="6"/>
        <v>141600</v>
      </c>
      <c r="B121" s="98">
        <v>11800</v>
      </c>
      <c r="D121" s="99">
        <v>1591</v>
      </c>
      <c r="E121" s="99">
        <v>1595.4197203458139</v>
      </c>
      <c r="F121" s="100">
        <f t="shared" si="7"/>
        <v>2.7779511915864141E-3</v>
      </c>
      <c r="H121" s="95">
        <v>1241.6666666666667</v>
      </c>
      <c r="I121" s="95">
        <v>1204.114707371298</v>
      </c>
      <c r="J121" s="96">
        <f t="shared" si="8"/>
        <v>-3.0243188694256684E-2</v>
      </c>
      <c r="L121" s="95">
        <v>1039.6666666666667</v>
      </c>
      <c r="M121" s="95">
        <v>960.05775154109233</v>
      </c>
      <c r="N121" s="96">
        <f t="shared" si="9"/>
        <v>-7.6571575946368431E-2</v>
      </c>
      <c r="P121" s="95">
        <v>905.33333333333337</v>
      </c>
      <c r="Q121" s="95">
        <v>804.28838135354988</v>
      </c>
      <c r="R121" s="96">
        <f t="shared" si="10"/>
        <v>-0.11161077170079181</v>
      </c>
      <c r="T121" s="95">
        <v>790.66666666666663</v>
      </c>
      <c r="U121" s="95">
        <v>707.77377559112415</v>
      </c>
      <c r="V121" s="96">
        <f t="shared" si="11"/>
        <v>-0.10483923829115827</v>
      </c>
    </row>
    <row r="122" spans="1:22">
      <c r="A122" s="98">
        <f t="shared" si="6"/>
        <v>142800</v>
      </c>
      <c r="B122" s="98">
        <v>11900</v>
      </c>
      <c r="D122" s="99">
        <v>1600.6666666666667</v>
      </c>
      <c r="E122" s="99">
        <v>1600.1014069223838</v>
      </c>
      <c r="F122" s="100">
        <f t="shared" si="7"/>
        <v>-3.5314019842747069E-4</v>
      </c>
      <c r="H122" s="95">
        <v>1249</v>
      </c>
      <c r="I122" s="95">
        <v>1207.7462336032177</v>
      </c>
      <c r="J122" s="96">
        <f t="shared" si="8"/>
        <v>-3.3029436666759282E-2</v>
      </c>
      <c r="L122" s="95">
        <v>1046.3333333333333</v>
      </c>
      <c r="M122" s="95">
        <v>963.02420001238102</v>
      </c>
      <c r="N122" s="96">
        <f t="shared" si="9"/>
        <v>-7.9620070074181815E-2</v>
      </c>
      <c r="P122" s="95">
        <v>911.66666666666663</v>
      </c>
      <c r="Q122" s="95">
        <v>806.77352356037204</v>
      </c>
      <c r="R122" s="96">
        <f t="shared" si="10"/>
        <v>-0.11505646410196846</v>
      </c>
      <c r="T122" s="95">
        <v>796</v>
      </c>
      <c r="U122" s="95">
        <v>709.96070073312762</v>
      </c>
      <c r="V122" s="96">
        <f t="shared" si="11"/>
        <v>-0.10808957194330704</v>
      </c>
    </row>
    <row r="123" spans="1:22">
      <c r="A123" s="98">
        <f t="shared" si="6"/>
        <v>144000</v>
      </c>
      <c r="B123" s="98">
        <v>12000</v>
      </c>
      <c r="D123" s="95">
        <v>1609.3333333333333</v>
      </c>
      <c r="E123" s="95">
        <v>1604.7830934989538</v>
      </c>
      <c r="F123" s="96">
        <f t="shared" si="7"/>
        <v>-2.8274066907908457E-3</v>
      </c>
      <c r="H123" s="95">
        <v>1256.6666666666667</v>
      </c>
      <c r="I123" s="95">
        <v>1211.3777598351373</v>
      </c>
      <c r="J123" s="96">
        <f t="shared" si="8"/>
        <v>-3.6038917903073786E-2</v>
      </c>
      <c r="L123" s="95">
        <v>1052</v>
      </c>
      <c r="M123" s="95">
        <v>965.99064848366982</v>
      </c>
      <c r="N123" s="96">
        <f t="shared" si="9"/>
        <v>-8.1757938703735933E-2</v>
      </c>
      <c r="P123" s="95">
        <v>917.66666666666663</v>
      </c>
      <c r="Q123" s="95">
        <v>809.2586657671942</v>
      </c>
      <c r="R123" s="96">
        <f t="shared" si="10"/>
        <v>-0.11813439981780505</v>
      </c>
      <c r="T123" s="95">
        <v>801.66666666666663</v>
      </c>
      <c r="U123" s="95">
        <v>712.1476258751311</v>
      </c>
      <c r="V123" s="96">
        <f t="shared" si="11"/>
        <v>-0.1116661631495246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AA118"/>
  <sheetViews>
    <sheetView workbookViewId="0">
      <selection activeCell="O4" sqref="O4"/>
    </sheetView>
  </sheetViews>
  <sheetFormatPr defaultColWidth="11.42578125" defaultRowHeight="12.75"/>
  <cols>
    <col min="3" max="3" width="1.85546875" customWidth="1"/>
    <col min="8" max="8" width="2.28515625" customWidth="1"/>
    <col min="13" max="13" width="2" customWidth="1"/>
    <col min="18" max="18" width="2.140625" customWidth="1"/>
    <col min="23" max="23" width="2.28515625" customWidth="1"/>
    <col min="24" max="25" width="10.85546875" style="98"/>
  </cols>
  <sheetData>
    <row r="2" spans="1:27">
      <c r="O2" s="101" t="s">
        <v>40</v>
      </c>
    </row>
    <row r="3" spans="1:27">
      <c r="O3" s="101" t="s">
        <v>41</v>
      </c>
    </row>
    <row r="5" spans="1:27">
      <c r="E5" t="s">
        <v>29</v>
      </c>
      <c r="F5" t="s">
        <v>30</v>
      </c>
      <c r="J5" t="s">
        <v>31</v>
      </c>
      <c r="K5" t="s">
        <v>32</v>
      </c>
      <c r="O5" t="s">
        <v>33</v>
      </c>
      <c r="P5" t="s">
        <v>32</v>
      </c>
      <c r="T5" t="s">
        <v>34</v>
      </c>
      <c r="U5" t="s">
        <v>32</v>
      </c>
      <c r="Y5" s="98" t="s">
        <v>35</v>
      </c>
      <c r="Z5" t="s">
        <v>32</v>
      </c>
    </row>
    <row r="6" spans="1:27" ht="25.5">
      <c r="A6" s="102" t="s">
        <v>38</v>
      </c>
      <c r="B6" s="102" t="s">
        <v>39</v>
      </c>
      <c r="D6" t="s">
        <v>36</v>
      </c>
      <c r="F6" t="s">
        <v>37</v>
      </c>
      <c r="I6" t="s">
        <v>36</v>
      </c>
      <c r="K6" t="s">
        <v>37</v>
      </c>
      <c r="N6" t="s">
        <v>36</v>
      </c>
      <c r="P6" t="s">
        <v>37</v>
      </c>
      <c r="S6" t="s">
        <v>36</v>
      </c>
      <c r="U6" t="s">
        <v>37</v>
      </c>
      <c r="X6" t="s">
        <v>36</v>
      </c>
      <c r="Y6"/>
      <c r="Z6" t="s">
        <v>37</v>
      </c>
    </row>
    <row r="7" spans="1:27">
      <c r="D7" s="101" t="s">
        <v>19</v>
      </c>
      <c r="E7" s="101" t="s">
        <v>20</v>
      </c>
      <c r="F7" s="101" t="s">
        <v>19</v>
      </c>
      <c r="G7" s="101" t="s">
        <v>20</v>
      </c>
      <c r="I7" s="101" t="s">
        <v>19</v>
      </c>
      <c r="J7" s="101" t="s">
        <v>20</v>
      </c>
      <c r="K7" s="101" t="s">
        <v>19</v>
      </c>
      <c r="L7" s="101" t="s">
        <v>20</v>
      </c>
      <c r="N7" s="101" t="s">
        <v>19</v>
      </c>
      <c r="O7" s="101" t="s">
        <v>20</v>
      </c>
      <c r="P7" s="101" t="s">
        <v>19</v>
      </c>
      <c r="Q7" s="101" t="s">
        <v>20</v>
      </c>
      <c r="S7" s="101" t="s">
        <v>19</v>
      </c>
      <c r="T7" s="101" t="s">
        <v>20</v>
      </c>
      <c r="U7" s="101" t="s">
        <v>19</v>
      </c>
      <c r="V7" s="101" t="s">
        <v>20</v>
      </c>
      <c r="X7" s="101" t="s">
        <v>19</v>
      </c>
      <c r="Y7" s="101" t="s">
        <v>20</v>
      </c>
      <c r="Z7" s="101" t="s">
        <v>19</v>
      </c>
      <c r="AA7" s="101" t="s">
        <v>20</v>
      </c>
    </row>
    <row r="8" spans="1:27">
      <c r="A8" s="98">
        <f>12*B8</f>
        <v>12000</v>
      </c>
      <c r="B8" s="98">
        <v>1000</v>
      </c>
      <c r="D8" s="95">
        <v>220</v>
      </c>
      <c r="E8" s="95">
        <v>272</v>
      </c>
      <c r="F8" s="98">
        <f>(3/3.236)*'New Rothbarth'!D7</f>
        <v>204.40413885970023</v>
      </c>
      <c r="G8" s="98">
        <f>1.236*F8</f>
        <v>252.64351563058946</v>
      </c>
      <c r="I8" s="95">
        <v>171</v>
      </c>
      <c r="J8" s="95">
        <v>211</v>
      </c>
      <c r="K8" s="98">
        <f>(3/3.236)*'New Rothbarth'!E7</f>
        <v>157.53284078528222</v>
      </c>
      <c r="L8" s="98">
        <f>1.236*K8</f>
        <v>194.71059121060881</v>
      </c>
      <c r="N8" s="95">
        <v>143</v>
      </c>
      <c r="O8" s="95">
        <v>177</v>
      </c>
      <c r="P8" s="98">
        <f>(3/3.236)*'New Rothbarth'!F7</f>
        <v>130.33464639899438</v>
      </c>
      <c r="Q8" s="98">
        <f>1.236*P8</f>
        <v>161.09362294915707</v>
      </c>
      <c r="S8" s="95">
        <v>121</v>
      </c>
      <c r="T8" s="95">
        <v>149</v>
      </c>
      <c r="U8" s="98">
        <f>(3/3.236)*'New Rothbarth'!G7</f>
        <v>109.18785002075754</v>
      </c>
      <c r="V8" s="98">
        <f>1.236*U8</f>
        <v>134.95618262565631</v>
      </c>
      <c r="X8" s="98">
        <v>105</v>
      </c>
      <c r="Y8" s="98">
        <v>130</v>
      </c>
      <c r="Z8" s="98">
        <f>(3/3.236)*'New Rothbarth'!H7</f>
        <v>96.085308018266645</v>
      </c>
      <c r="AA8" s="98">
        <f>1.236*Z8</f>
        <v>118.76144071057757</v>
      </c>
    </row>
    <row r="9" spans="1:27">
      <c r="A9" s="98">
        <f t="shared" ref="A9:A72" si="0">12*B9</f>
        <v>13200</v>
      </c>
      <c r="B9" s="98">
        <v>1100</v>
      </c>
      <c r="D9" s="95">
        <v>242</v>
      </c>
      <c r="E9" s="95">
        <v>299</v>
      </c>
      <c r="F9" s="98">
        <f>(3/3.236)*'New Rothbarth'!D8</f>
        <v>224.84455274567026</v>
      </c>
      <c r="G9" s="98">
        <f t="shared" ref="G9:G72" si="1">1.236*F9</f>
        <v>277.90786719364843</v>
      </c>
      <c r="I9" s="95">
        <v>188</v>
      </c>
      <c r="J9" s="95">
        <v>232</v>
      </c>
      <c r="K9" s="98">
        <f>(3/3.236)*'New Rothbarth'!E8</f>
        <v>173.28612486381044</v>
      </c>
      <c r="L9" s="98">
        <f t="shared" ref="L9:L72" si="2">1.236*K9</f>
        <v>214.18165033166972</v>
      </c>
      <c r="N9" s="95">
        <v>157</v>
      </c>
      <c r="O9" s="95">
        <v>194</v>
      </c>
      <c r="P9" s="98">
        <f>(3/3.236)*'New Rothbarth'!F8</f>
        <v>143.3681110388938</v>
      </c>
      <c r="Q9" s="98">
        <f t="shared" ref="Q9:Q72" si="3">1.236*P9</f>
        <v>177.20298524407275</v>
      </c>
      <c r="S9" s="95">
        <v>133</v>
      </c>
      <c r="T9" s="95">
        <v>164</v>
      </c>
      <c r="U9" s="98">
        <f>(3/3.236)*'New Rothbarth'!G8</f>
        <v>120.1066350228333</v>
      </c>
      <c r="V9" s="98">
        <f t="shared" ref="V9:V72" si="4">1.236*U9</f>
        <v>148.45180088822195</v>
      </c>
      <c r="X9" s="98">
        <v>116</v>
      </c>
      <c r="Y9" s="98">
        <v>143</v>
      </c>
      <c r="Z9" s="98">
        <f>(3/3.236)*'New Rothbarth'!H8</f>
        <v>105.69383882009332</v>
      </c>
      <c r="AA9" s="98">
        <f t="shared" ref="AA9:AA72" si="5">1.236*Z9</f>
        <v>130.63758478163535</v>
      </c>
    </row>
    <row r="10" spans="1:27">
      <c r="A10" s="98">
        <f t="shared" si="0"/>
        <v>14400</v>
      </c>
      <c r="B10" s="98">
        <v>1200</v>
      </c>
      <c r="D10" s="95">
        <v>264</v>
      </c>
      <c r="E10" s="95">
        <v>326</v>
      </c>
      <c r="F10" s="98">
        <f>(3/3.236)*'New Rothbarth'!D9</f>
        <v>245.28496663164029</v>
      </c>
      <c r="G10" s="98">
        <f t="shared" si="1"/>
        <v>303.17221875670737</v>
      </c>
      <c r="I10" s="95">
        <v>205</v>
      </c>
      <c r="J10" s="95">
        <v>253</v>
      </c>
      <c r="K10" s="98">
        <f>(3/3.236)*'New Rothbarth'!E9</f>
        <v>189.03940894233867</v>
      </c>
      <c r="L10" s="98">
        <f t="shared" si="2"/>
        <v>233.65270945273059</v>
      </c>
      <c r="N10" s="95">
        <v>171</v>
      </c>
      <c r="O10" s="95">
        <v>211</v>
      </c>
      <c r="P10" s="98">
        <f>(3/3.236)*'New Rothbarth'!F9</f>
        <v>156.40157567879325</v>
      </c>
      <c r="Q10" s="98">
        <f t="shared" si="3"/>
        <v>193.31234753898846</v>
      </c>
      <c r="S10" s="95">
        <v>144</v>
      </c>
      <c r="T10" s="95">
        <v>179</v>
      </c>
      <c r="U10" s="98">
        <f>(3/3.236)*'New Rothbarth'!G9</f>
        <v>131.02542002490907</v>
      </c>
      <c r="V10" s="98">
        <f t="shared" si="4"/>
        <v>161.9474191507876</v>
      </c>
      <c r="X10" s="98">
        <v>126</v>
      </c>
      <c r="Y10" s="98">
        <v>156</v>
      </c>
      <c r="Z10" s="98">
        <f>(3/3.236)*'New Rothbarth'!H9</f>
        <v>115.30236962191998</v>
      </c>
      <c r="AA10" s="98">
        <f t="shared" si="5"/>
        <v>142.51372885269311</v>
      </c>
    </row>
    <row r="11" spans="1:27">
      <c r="A11" s="98">
        <f t="shared" si="0"/>
        <v>15600</v>
      </c>
      <c r="B11" s="98">
        <v>1300</v>
      </c>
      <c r="D11" s="95">
        <v>285</v>
      </c>
      <c r="E11" s="95">
        <v>352</v>
      </c>
      <c r="F11" s="98">
        <f>(3/3.236)*'New Rothbarth'!D10</f>
        <v>265.72538051761029</v>
      </c>
      <c r="G11" s="98">
        <f t="shared" si="1"/>
        <v>328.4365703197663</v>
      </c>
      <c r="I11" s="95">
        <v>221</v>
      </c>
      <c r="J11" s="95">
        <v>274</v>
      </c>
      <c r="K11" s="98">
        <f>(3/3.236)*'New Rothbarth'!E10</f>
        <v>204.79269302086692</v>
      </c>
      <c r="L11" s="98">
        <f t="shared" si="2"/>
        <v>253.12376857379152</v>
      </c>
      <c r="N11" s="95">
        <v>185</v>
      </c>
      <c r="O11" s="95">
        <v>228</v>
      </c>
      <c r="P11" s="98">
        <f>(3/3.236)*'New Rothbarth'!F10</f>
        <v>169.4350403186927</v>
      </c>
      <c r="Q11" s="98">
        <f t="shared" si="3"/>
        <v>209.42170983390417</v>
      </c>
      <c r="S11" s="95">
        <v>156</v>
      </c>
      <c r="T11" s="95">
        <v>193</v>
      </c>
      <c r="U11" s="98">
        <f>(3/3.236)*'New Rothbarth'!G10</f>
        <v>141.9442050269848</v>
      </c>
      <c r="V11" s="98">
        <f t="shared" si="4"/>
        <v>175.44303741335321</v>
      </c>
      <c r="X11" s="98">
        <v>136</v>
      </c>
      <c r="Y11" s="98">
        <v>168</v>
      </c>
      <c r="Z11" s="98">
        <f>(3/3.236)*'New Rothbarth'!H10</f>
        <v>124.91090042374664</v>
      </c>
      <c r="AA11" s="98">
        <f t="shared" si="5"/>
        <v>154.38987292375086</v>
      </c>
    </row>
    <row r="12" spans="1:27">
      <c r="A12" s="98">
        <f t="shared" si="0"/>
        <v>16800</v>
      </c>
      <c r="B12" s="98">
        <v>1400</v>
      </c>
      <c r="D12" s="95">
        <v>307</v>
      </c>
      <c r="E12" s="95">
        <v>379</v>
      </c>
      <c r="F12" s="98">
        <f>(3/3.236)*'New Rothbarth'!D11</f>
        <v>286.16579440358026</v>
      </c>
      <c r="G12" s="98">
        <f t="shared" si="1"/>
        <v>353.70092188282518</v>
      </c>
      <c r="I12" s="95">
        <v>238</v>
      </c>
      <c r="J12" s="95">
        <v>294</v>
      </c>
      <c r="K12" s="98">
        <f>(3/3.236)*'New Rothbarth'!E11</f>
        <v>220.54597709939515</v>
      </c>
      <c r="L12" s="98">
        <f t="shared" si="2"/>
        <v>272.59482769485237</v>
      </c>
      <c r="N12" s="95">
        <v>199</v>
      </c>
      <c r="O12" s="95">
        <v>246</v>
      </c>
      <c r="P12" s="98">
        <f>(3/3.236)*'New Rothbarth'!F11</f>
        <v>182.46850495859212</v>
      </c>
      <c r="Q12" s="98">
        <f t="shared" si="3"/>
        <v>225.53107212881986</v>
      </c>
      <c r="S12" s="95">
        <v>168</v>
      </c>
      <c r="T12" s="95">
        <v>208</v>
      </c>
      <c r="U12" s="98">
        <f>(3/3.236)*'New Rothbarth'!G11</f>
        <v>152.86299002906057</v>
      </c>
      <c r="V12" s="98">
        <f t="shared" si="4"/>
        <v>188.93865567591885</v>
      </c>
      <c r="X12" s="98">
        <v>147</v>
      </c>
      <c r="Y12" s="98">
        <v>181</v>
      </c>
      <c r="Z12" s="98">
        <f>(3/3.236)*'New Rothbarth'!H11</f>
        <v>134.51943122557333</v>
      </c>
      <c r="AA12" s="98">
        <f t="shared" si="5"/>
        <v>166.26601699480864</v>
      </c>
    </row>
    <row r="13" spans="1:27">
      <c r="A13" s="98">
        <f t="shared" si="0"/>
        <v>18000</v>
      </c>
      <c r="B13" s="98">
        <v>1500</v>
      </c>
      <c r="D13" s="95">
        <v>327</v>
      </c>
      <c r="E13" s="95">
        <v>404</v>
      </c>
      <c r="F13" s="98">
        <f>(3/3.236)*'New Rothbarth'!D12</f>
        <v>306.6062082895503</v>
      </c>
      <c r="G13" s="98">
        <f t="shared" si="1"/>
        <v>378.96527344588418</v>
      </c>
      <c r="I13" s="95">
        <v>254</v>
      </c>
      <c r="J13" s="95">
        <v>313</v>
      </c>
      <c r="K13" s="98">
        <f>(3/3.236)*'New Rothbarth'!E12</f>
        <v>236.29926117792337</v>
      </c>
      <c r="L13" s="98">
        <f t="shared" si="2"/>
        <v>292.0658868159133</v>
      </c>
      <c r="N13" s="95">
        <v>212</v>
      </c>
      <c r="O13" s="95">
        <v>262</v>
      </c>
      <c r="P13" s="98">
        <f>(3/3.236)*'New Rothbarth'!F12</f>
        <v>195.50196959849157</v>
      </c>
      <c r="Q13" s="98">
        <f t="shared" si="3"/>
        <v>241.64043442373557</v>
      </c>
      <c r="S13" s="95">
        <v>179</v>
      </c>
      <c r="T13" s="95">
        <v>221</v>
      </c>
      <c r="U13" s="98">
        <f>(3/3.236)*'New Rothbarth'!G12</f>
        <v>163.78177503113631</v>
      </c>
      <c r="V13" s="98">
        <f t="shared" si="4"/>
        <v>202.43427393848447</v>
      </c>
      <c r="X13" s="98">
        <v>156</v>
      </c>
      <c r="Y13" s="98">
        <v>193</v>
      </c>
      <c r="Z13" s="98">
        <f>(3/3.236)*'New Rothbarth'!H12</f>
        <v>144.12796202739997</v>
      </c>
      <c r="AA13" s="98">
        <f t="shared" si="5"/>
        <v>178.14216106586636</v>
      </c>
    </row>
    <row r="14" spans="1:27">
      <c r="A14" s="98">
        <f t="shared" si="0"/>
        <v>19200</v>
      </c>
      <c r="B14" s="98">
        <v>1600</v>
      </c>
      <c r="D14" s="95">
        <v>347</v>
      </c>
      <c r="E14" s="95">
        <v>428</v>
      </c>
      <c r="F14" s="98">
        <f>(3/3.236)*'New Rothbarth'!D13</f>
        <v>327.04662217552038</v>
      </c>
      <c r="G14" s="98">
        <f t="shared" si="1"/>
        <v>404.22962500894317</v>
      </c>
      <c r="I14" s="95">
        <v>269</v>
      </c>
      <c r="J14" s="95">
        <v>333</v>
      </c>
      <c r="K14" s="98">
        <f>(3/3.236)*'New Rothbarth'!E13</f>
        <v>252.05254525645159</v>
      </c>
      <c r="L14" s="98">
        <f t="shared" si="2"/>
        <v>311.53694593697418</v>
      </c>
      <c r="N14" s="95">
        <v>225</v>
      </c>
      <c r="O14" s="95">
        <v>278</v>
      </c>
      <c r="P14" s="98">
        <f>(3/3.236)*'New Rothbarth'!F13</f>
        <v>208.53543423839099</v>
      </c>
      <c r="Q14" s="98">
        <f t="shared" si="3"/>
        <v>257.74979671865128</v>
      </c>
      <c r="S14" s="95">
        <v>190</v>
      </c>
      <c r="T14" s="95">
        <v>235</v>
      </c>
      <c r="U14" s="98">
        <f>(3/3.236)*'New Rothbarth'!G13</f>
        <v>174.70056003321207</v>
      </c>
      <c r="V14" s="98">
        <f t="shared" si="4"/>
        <v>215.92989220105011</v>
      </c>
      <c r="X14" s="98">
        <v>166</v>
      </c>
      <c r="Y14" s="98">
        <v>205</v>
      </c>
      <c r="Z14" s="98">
        <f>(3/3.236)*'New Rothbarth'!H13</f>
        <v>153.73649282922665</v>
      </c>
      <c r="AA14" s="98">
        <f t="shared" si="5"/>
        <v>190.01830513692414</v>
      </c>
    </row>
    <row r="15" spans="1:27">
      <c r="A15" s="98">
        <f t="shared" si="0"/>
        <v>20400</v>
      </c>
      <c r="B15" s="98">
        <v>1700</v>
      </c>
      <c r="D15" s="95">
        <v>367</v>
      </c>
      <c r="E15" s="95">
        <v>453</v>
      </c>
      <c r="F15" s="98">
        <f>(3/3.236)*'New Rothbarth'!D14</f>
        <v>347.48703606149036</v>
      </c>
      <c r="G15" s="98">
        <f t="shared" si="1"/>
        <v>429.49397657200205</v>
      </c>
      <c r="I15" s="95">
        <v>285</v>
      </c>
      <c r="J15" s="95">
        <v>352</v>
      </c>
      <c r="K15" s="98">
        <f>(3/3.236)*'New Rothbarth'!E14</f>
        <v>267.80582933497982</v>
      </c>
      <c r="L15" s="98">
        <f t="shared" si="2"/>
        <v>331.00800505803505</v>
      </c>
      <c r="N15" s="95">
        <v>238</v>
      </c>
      <c r="O15" s="95">
        <v>294</v>
      </c>
      <c r="P15" s="98">
        <f>(3/3.236)*'New Rothbarth'!F14</f>
        <v>221.56889887829044</v>
      </c>
      <c r="Q15" s="98">
        <f t="shared" si="3"/>
        <v>273.85915901356697</v>
      </c>
      <c r="S15" s="95">
        <v>201</v>
      </c>
      <c r="T15" s="95">
        <v>248</v>
      </c>
      <c r="U15" s="98">
        <f>(3/3.236)*'New Rothbarth'!G14</f>
        <v>185.61934503528781</v>
      </c>
      <c r="V15" s="98">
        <f t="shared" si="4"/>
        <v>229.42551046361572</v>
      </c>
      <c r="X15" s="98">
        <v>175</v>
      </c>
      <c r="Y15" s="98">
        <v>217</v>
      </c>
      <c r="Z15" s="98">
        <f>(3/3.236)*'New Rothbarth'!H14</f>
        <v>163.34502363105329</v>
      </c>
      <c r="AA15" s="98">
        <f t="shared" si="5"/>
        <v>201.89444920798186</v>
      </c>
    </row>
    <row r="16" spans="1:27">
      <c r="A16" s="98">
        <f t="shared" si="0"/>
        <v>21600</v>
      </c>
      <c r="B16" s="98">
        <v>1800</v>
      </c>
      <c r="D16" s="95">
        <v>387</v>
      </c>
      <c r="E16" s="95">
        <v>478</v>
      </c>
      <c r="F16" s="98">
        <f>(3/3.236)*'New Rothbarth'!D15</f>
        <v>367.75644920061603</v>
      </c>
      <c r="G16" s="98">
        <f t="shared" si="1"/>
        <v>454.54697121196142</v>
      </c>
      <c r="I16" s="95">
        <v>300</v>
      </c>
      <c r="J16" s="95">
        <v>371</v>
      </c>
      <c r="K16" s="98">
        <f>(3/3.236)*'New Rothbarth'!E15</f>
        <v>283.30904493147716</v>
      </c>
      <c r="L16" s="98">
        <f t="shared" si="2"/>
        <v>350.16997953530574</v>
      </c>
      <c r="N16" s="95">
        <v>251</v>
      </c>
      <c r="O16" s="95">
        <v>310</v>
      </c>
      <c r="P16" s="98">
        <f>(3/3.236)*'New Rothbarth'!F15</f>
        <v>234.01550013257156</v>
      </c>
      <c r="Q16" s="98">
        <f t="shared" si="3"/>
        <v>289.24315816385842</v>
      </c>
      <c r="S16" s="95">
        <v>212</v>
      </c>
      <c r="T16" s="95">
        <v>262</v>
      </c>
      <c r="U16" s="98">
        <f>(3/3.236)*'New Rothbarth'!G15</f>
        <v>196.04648523606187</v>
      </c>
      <c r="V16" s="98">
        <f t="shared" si="4"/>
        <v>242.31345575177247</v>
      </c>
      <c r="X16" s="98">
        <v>185</v>
      </c>
      <c r="Y16" s="98">
        <v>228</v>
      </c>
      <c r="Z16" s="98">
        <f>(3/3.236)*'New Rothbarth'!H15</f>
        <v>172.52090700773445</v>
      </c>
      <c r="AA16" s="98">
        <f t="shared" si="5"/>
        <v>213.23584106155977</v>
      </c>
    </row>
    <row r="17" spans="1:27">
      <c r="A17" s="98">
        <f t="shared" si="0"/>
        <v>22800</v>
      </c>
      <c r="B17" s="98">
        <v>1900</v>
      </c>
      <c r="D17" s="95">
        <v>407</v>
      </c>
      <c r="E17" s="95">
        <v>503</v>
      </c>
      <c r="F17" s="98">
        <f>(3/3.236)*'New Rothbarth'!D16</f>
        <v>387.96209735993511</v>
      </c>
      <c r="G17" s="98">
        <f t="shared" si="1"/>
        <v>479.52115233687982</v>
      </c>
      <c r="I17" s="95">
        <v>316</v>
      </c>
      <c r="J17" s="95">
        <v>390</v>
      </c>
      <c r="K17" s="98">
        <f>(3/3.236)*'New Rothbarth'!E16</f>
        <v>298.71901174397067</v>
      </c>
      <c r="L17" s="98">
        <f t="shared" si="2"/>
        <v>369.21669851554776</v>
      </c>
      <c r="N17" s="95">
        <v>264</v>
      </c>
      <c r="O17" s="95">
        <v>326</v>
      </c>
      <c r="P17" s="98">
        <f>(3/3.236)*'New Rothbarth'!F16</f>
        <v>246.24326414418684</v>
      </c>
      <c r="Q17" s="98">
        <f t="shared" si="3"/>
        <v>304.35667448221494</v>
      </c>
      <c r="S17" s="95">
        <v>223</v>
      </c>
      <c r="T17" s="95">
        <v>275</v>
      </c>
      <c r="U17" s="98">
        <f>(3/3.236)*'New Rothbarth'!G16</f>
        <v>206.29029453679254</v>
      </c>
      <c r="V17" s="98">
        <f t="shared" si="4"/>
        <v>254.97480404747557</v>
      </c>
      <c r="X17" s="98">
        <v>194</v>
      </c>
      <c r="Y17" s="98">
        <v>240</v>
      </c>
      <c r="Z17" s="98">
        <f>(3/3.236)*'New Rothbarth'!H16</f>
        <v>181.53545919237749</v>
      </c>
      <c r="AA17" s="98">
        <f t="shared" si="5"/>
        <v>224.37782756177856</v>
      </c>
    </row>
    <row r="18" spans="1:27">
      <c r="A18" s="98">
        <f t="shared" si="0"/>
        <v>24000</v>
      </c>
      <c r="B18" s="98">
        <v>2000</v>
      </c>
      <c r="D18" s="95">
        <v>427</v>
      </c>
      <c r="E18" s="95">
        <v>527</v>
      </c>
      <c r="F18" s="98">
        <f>(3/3.236)*'New Rothbarth'!D17</f>
        <v>408.16774551925414</v>
      </c>
      <c r="G18" s="98">
        <f t="shared" si="1"/>
        <v>504.49533346179811</v>
      </c>
      <c r="I18" s="95">
        <v>331</v>
      </c>
      <c r="J18" s="95">
        <v>409</v>
      </c>
      <c r="K18" s="98">
        <f>(3/3.236)*'New Rothbarth'!E17</f>
        <v>314.12897855646418</v>
      </c>
      <c r="L18" s="98">
        <f t="shared" si="2"/>
        <v>388.26341749578972</v>
      </c>
      <c r="N18" s="95">
        <v>277</v>
      </c>
      <c r="O18" s="95">
        <v>342</v>
      </c>
      <c r="P18" s="98">
        <f>(3/3.236)*'New Rothbarth'!F17</f>
        <v>258.47102815580212</v>
      </c>
      <c r="Q18" s="98">
        <f t="shared" si="3"/>
        <v>319.4701908005714</v>
      </c>
      <c r="S18" s="95">
        <v>234</v>
      </c>
      <c r="T18" s="95">
        <v>289</v>
      </c>
      <c r="U18" s="98">
        <f>(3/3.236)*'New Rothbarth'!G17</f>
        <v>216.53410383752325</v>
      </c>
      <c r="V18" s="98">
        <f t="shared" si="4"/>
        <v>267.63615234317871</v>
      </c>
      <c r="X18" s="98">
        <v>204</v>
      </c>
      <c r="Y18" s="98">
        <v>252</v>
      </c>
      <c r="Z18" s="98">
        <f>(3/3.236)*'New Rothbarth'!H17</f>
        <v>190.5500113770205</v>
      </c>
      <c r="AA18" s="98">
        <f t="shared" si="5"/>
        <v>235.51981406199732</v>
      </c>
    </row>
    <row r="19" spans="1:27">
      <c r="A19" s="98">
        <f t="shared" si="0"/>
        <v>25200</v>
      </c>
      <c r="B19" s="98">
        <v>2100</v>
      </c>
      <c r="D19" s="95">
        <v>447</v>
      </c>
      <c r="E19" s="95">
        <v>552</v>
      </c>
      <c r="F19" s="98">
        <f>(3/3.236)*'New Rothbarth'!D18</f>
        <v>428.37339367857317</v>
      </c>
      <c r="G19" s="98">
        <f t="shared" si="1"/>
        <v>529.4695145867164</v>
      </c>
      <c r="I19" s="95">
        <v>347</v>
      </c>
      <c r="J19" s="95">
        <v>429</v>
      </c>
      <c r="K19" s="98">
        <f>(3/3.236)*'New Rothbarth'!E18</f>
        <v>329.53894536895774</v>
      </c>
      <c r="L19" s="98">
        <f t="shared" si="2"/>
        <v>407.31013647603174</v>
      </c>
      <c r="N19" s="95">
        <v>289</v>
      </c>
      <c r="O19" s="95">
        <v>358</v>
      </c>
      <c r="P19" s="98">
        <f>(3/3.236)*'New Rothbarth'!F18</f>
        <v>270.69879216741742</v>
      </c>
      <c r="Q19" s="98">
        <f t="shared" si="3"/>
        <v>334.58370711892792</v>
      </c>
      <c r="S19" s="95">
        <v>245</v>
      </c>
      <c r="T19" s="95">
        <v>303</v>
      </c>
      <c r="U19" s="98">
        <f>(3/3.236)*'New Rothbarth'!G18</f>
        <v>226.77791313825392</v>
      </c>
      <c r="V19" s="98">
        <f t="shared" si="4"/>
        <v>280.29750063888184</v>
      </c>
      <c r="X19" s="98">
        <v>213</v>
      </c>
      <c r="Y19" s="98">
        <v>264</v>
      </c>
      <c r="Z19" s="98">
        <f>(3/3.236)*'New Rothbarth'!H18</f>
        <v>199.5645635616635</v>
      </c>
      <c r="AA19" s="98">
        <f t="shared" si="5"/>
        <v>246.66180056221609</v>
      </c>
    </row>
    <row r="20" spans="1:27">
      <c r="A20" s="98">
        <f t="shared" si="0"/>
        <v>26400</v>
      </c>
      <c r="B20" s="98">
        <v>2200</v>
      </c>
      <c r="D20" s="95">
        <v>467</v>
      </c>
      <c r="E20" s="95">
        <v>577</v>
      </c>
      <c r="F20" s="98">
        <f>(3/3.236)*'New Rothbarth'!D19</f>
        <v>448.57904183789219</v>
      </c>
      <c r="G20" s="98">
        <f t="shared" si="1"/>
        <v>554.44369571163475</v>
      </c>
      <c r="I20" s="95">
        <v>362</v>
      </c>
      <c r="J20" s="95">
        <v>448</v>
      </c>
      <c r="K20" s="98">
        <f>(3/3.236)*'New Rothbarth'!E19</f>
        <v>344.94891218145125</v>
      </c>
      <c r="L20" s="98">
        <f t="shared" si="2"/>
        <v>426.35685545627376</v>
      </c>
      <c r="N20" s="95">
        <v>302</v>
      </c>
      <c r="O20" s="95">
        <v>374</v>
      </c>
      <c r="P20" s="98">
        <f>(3/3.236)*'New Rothbarth'!F19</f>
        <v>282.92655617903267</v>
      </c>
      <c r="Q20" s="98">
        <f t="shared" si="3"/>
        <v>349.69722343728438</v>
      </c>
      <c r="S20" s="95">
        <v>256</v>
      </c>
      <c r="T20" s="95">
        <v>316</v>
      </c>
      <c r="U20" s="98">
        <f>(3/3.236)*'New Rothbarth'!G19</f>
        <v>237.02172243898463</v>
      </c>
      <c r="V20" s="98">
        <f t="shared" si="4"/>
        <v>292.95884893458498</v>
      </c>
      <c r="X20" s="98">
        <v>223</v>
      </c>
      <c r="Y20" s="98">
        <v>276</v>
      </c>
      <c r="Z20" s="98">
        <f>(3/3.236)*'New Rothbarth'!H19</f>
        <v>208.57911574630651</v>
      </c>
      <c r="AA20" s="98">
        <f t="shared" si="5"/>
        <v>257.80378706243482</v>
      </c>
    </row>
    <row r="21" spans="1:27">
      <c r="A21" s="98">
        <f t="shared" si="0"/>
        <v>27600</v>
      </c>
      <c r="B21" s="98">
        <v>2300</v>
      </c>
      <c r="D21" s="95">
        <v>487</v>
      </c>
      <c r="E21" s="95">
        <v>601</v>
      </c>
      <c r="F21" s="98">
        <f>(3/3.236)*'New Rothbarth'!D20</f>
        <v>468.78468999721127</v>
      </c>
      <c r="G21" s="98">
        <f t="shared" si="1"/>
        <v>579.41787683655309</v>
      </c>
      <c r="I21" s="95">
        <v>378</v>
      </c>
      <c r="J21" s="95">
        <v>467</v>
      </c>
      <c r="K21" s="98">
        <f>(3/3.236)*'New Rothbarth'!E20</f>
        <v>360.35887899394476</v>
      </c>
      <c r="L21" s="98">
        <f t="shared" si="2"/>
        <v>445.40357443651573</v>
      </c>
      <c r="N21" s="95">
        <v>315</v>
      </c>
      <c r="O21" s="95">
        <v>390</v>
      </c>
      <c r="P21" s="98">
        <f>(3/3.236)*'New Rothbarth'!F20</f>
        <v>295.15432019064792</v>
      </c>
      <c r="Q21" s="98">
        <f t="shared" si="3"/>
        <v>364.81073975564084</v>
      </c>
      <c r="S21" s="95">
        <v>267</v>
      </c>
      <c r="T21" s="95">
        <v>330</v>
      </c>
      <c r="U21" s="98">
        <f>(3/3.236)*'New Rothbarth'!G20</f>
        <v>247.2655317397153</v>
      </c>
      <c r="V21" s="98">
        <f t="shared" si="4"/>
        <v>305.62019723028811</v>
      </c>
      <c r="X21" s="98">
        <v>233</v>
      </c>
      <c r="Y21" s="98">
        <v>288</v>
      </c>
      <c r="Z21" s="98">
        <f>(3/3.236)*'New Rothbarth'!H20</f>
        <v>217.59366793094952</v>
      </c>
      <c r="AA21" s="98">
        <f t="shared" si="5"/>
        <v>268.94577356265359</v>
      </c>
    </row>
    <row r="22" spans="1:27">
      <c r="A22" s="98">
        <f t="shared" si="0"/>
        <v>28800</v>
      </c>
      <c r="B22" s="98">
        <v>2400</v>
      </c>
      <c r="D22" s="95">
        <v>506</v>
      </c>
      <c r="E22" s="95">
        <v>626</v>
      </c>
      <c r="F22" s="98">
        <f>(3/3.236)*'New Rothbarth'!D21</f>
        <v>488.99033815653036</v>
      </c>
      <c r="G22" s="98">
        <f t="shared" si="1"/>
        <v>604.39205796147155</v>
      </c>
      <c r="I22" s="95">
        <v>393</v>
      </c>
      <c r="J22" s="95">
        <v>486</v>
      </c>
      <c r="K22" s="98">
        <f>(3/3.236)*'New Rothbarth'!E21</f>
        <v>375.76884580643826</v>
      </c>
      <c r="L22" s="98">
        <f t="shared" si="2"/>
        <v>464.45029341675769</v>
      </c>
      <c r="N22" s="95">
        <v>328</v>
      </c>
      <c r="O22" s="95">
        <v>406</v>
      </c>
      <c r="P22" s="98">
        <f>(3/3.236)*'New Rothbarth'!F21</f>
        <v>307.38208420226323</v>
      </c>
      <c r="Q22" s="98">
        <f t="shared" si="3"/>
        <v>379.92425607399736</v>
      </c>
      <c r="S22" s="95">
        <v>278</v>
      </c>
      <c r="T22" s="95">
        <v>343</v>
      </c>
      <c r="U22" s="98">
        <f>(3/3.236)*'New Rothbarth'!G21</f>
        <v>257.50934104044597</v>
      </c>
      <c r="V22" s="98">
        <f t="shared" si="4"/>
        <v>318.28154552599125</v>
      </c>
      <c r="X22" s="98">
        <v>242</v>
      </c>
      <c r="Y22" s="98">
        <v>299</v>
      </c>
      <c r="Z22" s="98">
        <f>(3/3.236)*'New Rothbarth'!H21</f>
        <v>226.6082201155925</v>
      </c>
      <c r="AA22" s="98">
        <f t="shared" si="5"/>
        <v>280.08776006287235</v>
      </c>
    </row>
    <row r="23" spans="1:27">
      <c r="A23" s="98">
        <f t="shared" si="0"/>
        <v>30000</v>
      </c>
      <c r="B23" s="98">
        <v>2500</v>
      </c>
      <c r="D23" s="95">
        <v>526</v>
      </c>
      <c r="E23" s="95">
        <v>650</v>
      </c>
      <c r="F23" s="98">
        <f>(3/3.236)*'New Rothbarth'!D22</f>
        <v>509.19598631584938</v>
      </c>
      <c r="G23" s="98">
        <f t="shared" si="1"/>
        <v>629.36623908638978</v>
      </c>
      <c r="I23" s="95">
        <v>408</v>
      </c>
      <c r="J23" s="95">
        <v>505</v>
      </c>
      <c r="K23" s="98">
        <f>(3/3.236)*'New Rothbarth'!E22</f>
        <v>391.17881261893177</v>
      </c>
      <c r="L23" s="98">
        <f t="shared" si="2"/>
        <v>483.49701239699965</v>
      </c>
      <c r="N23" s="95">
        <v>341</v>
      </c>
      <c r="O23" s="95">
        <v>421</v>
      </c>
      <c r="P23" s="98">
        <f>(3/3.236)*'New Rothbarth'!F22</f>
        <v>319.60984821387854</v>
      </c>
      <c r="Q23" s="98">
        <f t="shared" si="3"/>
        <v>395.03777239235387</v>
      </c>
      <c r="S23" s="95">
        <v>288</v>
      </c>
      <c r="T23" s="95">
        <v>356</v>
      </c>
      <c r="U23" s="98">
        <f>(3/3.236)*'New Rothbarth'!G22</f>
        <v>267.75315034117671</v>
      </c>
      <c r="V23" s="98">
        <f t="shared" si="4"/>
        <v>330.94289382169438</v>
      </c>
      <c r="X23" s="98">
        <v>251</v>
      </c>
      <c r="Y23" s="98">
        <v>311</v>
      </c>
      <c r="Z23" s="98">
        <f>(3/3.236)*'New Rothbarth'!H22</f>
        <v>235.62277230023554</v>
      </c>
      <c r="AA23" s="98">
        <f t="shared" si="5"/>
        <v>291.22974656309111</v>
      </c>
    </row>
    <row r="24" spans="1:27">
      <c r="A24" s="98">
        <f t="shared" si="0"/>
        <v>31200</v>
      </c>
      <c r="B24" s="98">
        <v>2600</v>
      </c>
      <c r="D24" s="95">
        <v>534</v>
      </c>
      <c r="E24" s="95">
        <v>661</v>
      </c>
      <c r="F24" s="98">
        <f>(3/3.236)*'New Rothbarth'!D23</f>
        <v>529.40163447516841</v>
      </c>
      <c r="G24" s="98">
        <f t="shared" si="1"/>
        <v>654.34042021130813</v>
      </c>
      <c r="I24" s="95">
        <v>416</v>
      </c>
      <c r="J24" s="95">
        <v>513</v>
      </c>
      <c r="K24" s="98">
        <f>(3/3.236)*'New Rothbarth'!E23</f>
        <v>406.58877943142534</v>
      </c>
      <c r="L24" s="98">
        <f t="shared" si="2"/>
        <v>502.54373137724173</v>
      </c>
      <c r="N24" s="95">
        <v>346</v>
      </c>
      <c r="O24" s="95">
        <v>428</v>
      </c>
      <c r="P24" s="98">
        <f>(3/3.236)*'New Rothbarth'!F23</f>
        <v>331.83761222549384</v>
      </c>
      <c r="Q24" s="98">
        <f t="shared" si="3"/>
        <v>410.15128871071039</v>
      </c>
      <c r="S24" s="95">
        <v>293</v>
      </c>
      <c r="T24" s="95">
        <v>362</v>
      </c>
      <c r="U24" s="98">
        <f>(3/3.236)*'New Rothbarth'!G23</f>
        <v>277.99695964190738</v>
      </c>
      <c r="V24" s="98">
        <f t="shared" si="4"/>
        <v>343.60424211739752</v>
      </c>
      <c r="X24" s="98">
        <v>256</v>
      </c>
      <c r="Y24" s="98">
        <v>316</v>
      </c>
      <c r="Z24" s="98">
        <f>(3/3.236)*'New Rothbarth'!H23</f>
        <v>244.63732448487852</v>
      </c>
      <c r="AA24" s="98">
        <f t="shared" si="5"/>
        <v>302.37173306330982</v>
      </c>
    </row>
    <row r="25" spans="1:27">
      <c r="A25" s="98">
        <f t="shared" si="0"/>
        <v>32400</v>
      </c>
      <c r="B25" s="98">
        <v>2700</v>
      </c>
      <c r="D25" s="95">
        <v>542</v>
      </c>
      <c r="E25" s="95">
        <v>670</v>
      </c>
      <c r="F25" s="98">
        <f>(3/3.236)*'New Rothbarth'!D24</f>
        <v>549.60728263448743</v>
      </c>
      <c r="G25" s="98">
        <f t="shared" si="1"/>
        <v>679.31460133622647</v>
      </c>
      <c r="I25" s="95">
        <v>421</v>
      </c>
      <c r="J25" s="95">
        <v>520</v>
      </c>
      <c r="K25" s="98">
        <f>(3/3.236)*'New Rothbarth'!E24</f>
        <v>421.99874624391884</v>
      </c>
      <c r="L25" s="98">
        <f t="shared" si="2"/>
        <v>521.59045035748363</v>
      </c>
      <c r="N25" s="95">
        <v>351</v>
      </c>
      <c r="O25" s="95">
        <v>435</v>
      </c>
      <c r="P25" s="98">
        <f>(3/3.236)*'New Rothbarth'!F24</f>
        <v>344.06537623710909</v>
      </c>
      <c r="Q25" s="98">
        <f t="shared" si="3"/>
        <v>425.26480502906685</v>
      </c>
      <c r="S25" s="95">
        <v>298</v>
      </c>
      <c r="T25" s="95">
        <v>368</v>
      </c>
      <c r="U25" s="98">
        <f>(3/3.236)*'New Rothbarth'!G24</f>
        <v>288.24076894263811</v>
      </c>
      <c r="V25" s="98">
        <f t="shared" si="4"/>
        <v>356.26559041310071</v>
      </c>
      <c r="X25" s="98">
        <v>259</v>
      </c>
      <c r="Y25" s="98">
        <v>321</v>
      </c>
      <c r="Z25" s="98">
        <f>(3/3.236)*'New Rothbarth'!H24</f>
        <v>253.65187666952158</v>
      </c>
      <c r="AA25" s="98">
        <f t="shared" si="5"/>
        <v>313.5137195635287</v>
      </c>
    </row>
    <row r="26" spans="1:27">
      <c r="A26" s="98">
        <f t="shared" si="0"/>
        <v>33600</v>
      </c>
      <c r="B26" s="98">
        <v>2800</v>
      </c>
      <c r="D26" s="95">
        <v>549</v>
      </c>
      <c r="E26" s="95">
        <v>679</v>
      </c>
      <c r="F26" s="98">
        <f>(3/3.236)*'New Rothbarth'!D25</f>
        <v>569.81293079380646</v>
      </c>
      <c r="G26" s="98">
        <f t="shared" si="1"/>
        <v>704.28878246114482</v>
      </c>
      <c r="I26" s="95">
        <v>427</v>
      </c>
      <c r="J26" s="95">
        <v>527</v>
      </c>
      <c r="K26" s="98">
        <f>(3/3.236)*'New Rothbarth'!E25</f>
        <v>437.40871305641235</v>
      </c>
      <c r="L26" s="98">
        <f t="shared" si="2"/>
        <v>540.63716933772571</v>
      </c>
      <c r="N26" s="95">
        <v>356</v>
      </c>
      <c r="O26" s="95">
        <v>440</v>
      </c>
      <c r="P26" s="98">
        <f>(3/3.236)*'New Rothbarth'!F25</f>
        <v>356.29314024872434</v>
      </c>
      <c r="Q26" s="98">
        <f t="shared" si="3"/>
        <v>440.37832134742331</v>
      </c>
      <c r="S26" s="95">
        <v>301</v>
      </c>
      <c r="T26" s="95">
        <v>372</v>
      </c>
      <c r="U26" s="98">
        <f>(3/3.236)*'New Rothbarth'!G25</f>
        <v>298.48457824336879</v>
      </c>
      <c r="V26" s="98">
        <f t="shared" si="4"/>
        <v>368.92693870880385</v>
      </c>
      <c r="X26" s="98">
        <v>262</v>
      </c>
      <c r="Y26" s="98">
        <v>324</v>
      </c>
      <c r="Z26" s="98">
        <f>(3/3.236)*'New Rothbarth'!H25</f>
        <v>262.66642885416456</v>
      </c>
      <c r="AA26" s="98">
        <f t="shared" si="5"/>
        <v>324.6557060637474</v>
      </c>
    </row>
    <row r="27" spans="1:27">
      <c r="A27" s="98">
        <f t="shared" si="0"/>
        <v>34800</v>
      </c>
      <c r="B27" s="98">
        <v>2900</v>
      </c>
      <c r="D27" s="95">
        <v>556</v>
      </c>
      <c r="E27" s="95">
        <v>686</v>
      </c>
      <c r="F27" s="98">
        <f>(3/3.236)*'New Rothbarth'!D26</f>
        <v>590.01857895312548</v>
      </c>
      <c r="G27" s="98">
        <f t="shared" si="1"/>
        <v>729.26296358606305</v>
      </c>
      <c r="I27" s="95">
        <v>431</v>
      </c>
      <c r="J27" s="95">
        <v>533</v>
      </c>
      <c r="K27" s="98">
        <f>(3/3.236)*'New Rothbarth'!E26</f>
        <v>452.81867986890586</v>
      </c>
      <c r="L27" s="98">
        <f t="shared" si="2"/>
        <v>559.68388831796767</v>
      </c>
      <c r="N27" s="95">
        <v>360</v>
      </c>
      <c r="O27" s="95">
        <v>445</v>
      </c>
      <c r="P27" s="98">
        <f>(3/3.236)*'New Rothbarth'!F26</f>
        <v>368.52090426033959</v>
      </c>
      <c r="Q27" s="98">
        <f t="shared" si="3"/>
        <v>455.49183766577971</v>
      </c>
      <c r="S27" s="95">
        <v>305</v>
      </c>
      <c r="T27" s="95">
        <v>376</v>
      </c>
      <c r="U27" s="98">
        <f>(3/3.236)*'New Rothbarth'!G26</f>
        <v>308.72838754409952</v>
      </c>
      <c r="V27" s="98">
        <f t="shared" si="4"/>
        <v>381.58828700450698</v>
      </c>
      <c r="X27" s="98">
        <v>266</v>
      </c>
      <c r="Y27" s="98">
        <v>328</v>
      </c>
      <c r="Z27" s="98">
        <f>(3/3.236)*'New Rothbarth'!H26</f>
        <v>271.6809810388076</v>
      </c>
      <c r="AA27" s="98">
        <f t="shared" si="5"/>
        <v>335.79769256396617</v>
      </c>
    </row>
    <row r="28" spans="1:27">
      <c r="A28" s="98">
        <f t="shared" si="0"/>
        <v>36000</v>
      </c>
      <c r="B28" s="98">
        <v>3000</v>
      </c>
      <c r="D28" s="95">
        <v>561</v>
      </c>
      <c r="E28" s="95">
        <v>693</v>
      </c>
      <c r="F28" s="98">
        <f>(3/3.236)*'New Rothbarth'!D27</f>
        <v>610.22422711244462</v>
      </c>
      <c r="G28" s="98">
        <f t="shared" si="1"/>
        <v>754.23714471098151</v>
      </c>
      <c r="I28" s="95">
        <v>436</v>
      </c>
      <c r="J28" s="95">
        <v>538</v>
      </c>
      <c r="K28" s="98">
        <f>(3/3.236)*'New Rothbarth'!E27</f>
        <v>468.22864668139937</v>
      </c>
      <c r="L28" s="98">
        <f t="shared" si="2"/>
        <v>578.73060729820963</v>
      </c>
      <c r="N28" s="95">
        <v>364</v>
      </c>
      <c r="O28" s="95">
        <v>449</v>
      </c>
      <c r="P28" s="98">
        <f>(3/3.236)*'New Rothbarth'!F27</f>
        <v>380.7486682719549</v>
      </c>
      <c r="Q28" s="98">
        <f t="shared" si="3"/>
        <v>470.60535398413623</v>
      </c>
      <c r="S28" s="95">
        <v>308</v>
      </c>
      <c r="T28" s="95">
        <v>380</v>
      </c>
      <c r="U28" s="98">
        <f>(3/3.236)*'New Rothbarth'!G27</f>
        <v>318.97219684483019</v>
      </c>
      <c r="V28" s="98">
        <f t="shared" si="4"/>
        <v>394.24963530021012</v>
      </c>
      <c r="X28" s="98">
        <v>268</v>
      </c>
      <c r="Y28" s="98">
        <v>331</v>
      </c>
      <c r="Z28" s="98">
        <f>(3/3.236)*'New Rothbarth'!H27</f>
        <v>280.69553322345064</v>
      </c>
      <c r="AA28" s="98">
        <f t="shared" si="5"/>
        <v>346.93967906418499</v>
      </c>
    </row>
    <row r="29" spans="1:27">
      <c r="A29" s="98">
        <f t="shared" si="0"/>
        <v>37200</v>
      </c>
      <c r="B29" s="98">
        <v>3100</v>
      </c>
      <c r="D29" s="95">
        <v>566</v>
      </c>
      <c r="E29" s="95">
        <v>699</v>
      </c>
      <c r="F29" s="98">
        <f>(3/3.236)*'New Rothbarth'!D28</f>
        <v>630.42987527176354</v>
      </c>
      <c r="G29" s="98">
        <f t="shared" si="1"/>
        <v>779.21132583589974</v>
      </c>
      <c r="I29" s="95">
        <v>439</v>
      </c>
      <c r="J29" s="95">
        <v>543</v>
      </c>
      <c r="K29" s="98">
        <f>(3/3.236)*'New Rothbarth'!E28</f>
        <v>483.63861349389293</v>
      </c>
      <c r="L29" s="98">
        <f t="shared" si="2"/>
        <v>597.77732627845171</v>
      </c>
      <c r="N29" s="95">
        <v>367</v>
      </c>
      <c r="O29" s="95">
        <v>453</v>
      </c>
      <c r="P29" s="98">
        <f>(3/3.236)*'New Rothbarth'!F28</f>
        <v>392.97643228357026</v>
      </c>
      <c r="Q29" s="98">
        <f t="shared" si="3"/>
        <v>485.71887030249286</v>
      </c>
      <c r="S29" s="95">
        <v>310</v>
      </c>
      <c r="T29" s="95">
        <v>383</v>
      </c>
      <c r="U29" s="98">
        <f>(3/3.236)*'New Rothbarth'!G28</f>
        <v>329.21600614556087</v>
      </c>
      <c r="V29" s="98">
        <f t="shared" si="4"/>
        <v>406.91098359591325</v>
      </c>
      <c r="X29" s="98">
        <v>270</v>
      </c>
      <c r="Y29" s="98">
        <v>334</v>
      </c>
      <c r="Z29" s="98">
        <f>(3/3.236)*'New Rothbarth'!H28</f>
        <v>289.71008540809362</v>
      </c>
      <c r="AA29" s="98">
        <f t="shared" si="5"/>
        <v>358.08166556440369</v>
      </c>
    </row>
    <row r="30" spans="1:27">
      <c r="A30" s="98">
        <f t="shared" si="0"/>
        <v>38400</v>
      </c>
      <c r="B30" s="98">
        <v>3200</v>
      </c>
      <c r="D30" s="95">
        <v>569</v>
      </c>
      <c r="E30" s="95">
        <v>704</v>
      </c>
      <c r="F30" s="98">
        <f>(3/3.236)*'New Rothbarth'!D29</f>
        <v>650.63552343108267</v>
      </c>
      <c r="G30" s="98">
        <f t="shared" si="1"/>
        <v>804.1855069608182</v>
      </c>
      <c r="I30" s="95">
        <v>442</v>
      </c>
      <c r="J30" s="95">
        <v>546</v>
      </c>
      <c r="K30" s="98">
        <f>(3/3.236)*'New Rothbarth'!E29</f>
        <v>499.0485803063865</v>
      </c>
      <c r="L30" s="98">
        <f t="shared" si="2"/>
        <v>616.82404525869367</v>
      </c>
      <c r="N30" s="95">
        <v>369</v>
      </c>
      <c r="O30" s="95">
        <v>457</v>
      </c>
      <c r="P30" s="98">
        <f>(3/3.236)*'New Rothbarth'!F29</f>
        <v>405.20419629518551</v>
      </c>
      <c r="Q30" s="98">
        <f t="shared" si="3"/>
        <v>500.83238662084926</v>
      </c>
      <c r="S30" s="95">
        <v>312</v>
      </c>
      <c r="T30" s="95">
        <v>386</v>
      </c>
      <c r="U30" s="98">
        <f>(3/3.236)*'New Rothbarth'!G29</f>
        <v>339.45981544629154</v>
      </c>
      <c r="V30" s="98">
        <f t="shared" si="4"/>
        <v>419.57233189161633</v>
      </c>
      <c r="X30" s="98">
        <v>272</v>
      </c>
      <c r="Y30" s="98">
        <v>336</v>
      </c>
      <c r="Z30" s="98">
        <f>(3/3.236)*'New Rothbarth'!H29</f>
        <v>298.72463759273666</v>
      </c>
      <c r="AA30" s="98">
        <f t="shared" si="5"/>
        <v>369.22365206462251</v>
      </c>
    </row>
    <row r="31" spans="1:27">
      <c r="A31" s="98">
        <f t="shared" si="0"/>
        <v>39600</v>
      </c>
      <c r="B31" s="98">
        <v>3300</v>
      </c>
      <c r="D31" s="95">
        <v>573</v>
      </c>
      <c r="E31" s="95">
        <v>708</v>
      </c>
      <c r="F31" s="98">
        <f>(3/3.236)*'New Rothbarth'!D30</f>
        <v>670.8411715904017</v>
      </c>
      <c r="G31" s="98">
        <f t="shared" si="1"/>
        <v>829.15968808573655</v>
      </c>
      <c r="I31" s="95">
        <v>445</v>
      </c>
      <c r="J31" s="95">
        <v>549</v>
      </c>
      <c r="K31" s="98">
        <f>(3/3.236)*'New Rothbarth'!E30</f>
        <v>514.45854711888001</v>
      </c>
      <c r="L31" s="98">
        <f t="shared" si="2"/>
        <v>635.87076423893564</v>
      </c>
      <c r="N31" s="95">
        <v>371</v>
      </c>
      <c r="O31" s="95">
        <v>459</v>
      </c>
      <c r="P31" s="98">
        <f>(3/3.236)*'New Rothbarth'!F30</f>
        <v>417.43196030680076</v>
      </c>
      <c r="Q31" s="98">
        <f t="shared" si="3"/>
        <v>515.94590293920578</v>
      </c>
      <c r="S31" s="95">
        <v>314</v>
      </c>
      <c r="T31" s="95">
        <v>388</v>
      </c>
      <c r="U31" s="98">
        <f>(3/3.236)*'New Rothbarth'!G30</f>
        <v>349.70362474702222</v>
      </c>
      <c r="V31" s="98">
        <f t="shared" si="4"/>
        <v>432.23368018731946</v>
      </c>
      <c r="X31" s="98">
        <v>273</v>
      </c>
      <c r="Y31" s="98">
        <v>339</v>
      </c>
      <c r="Z31" s="98">
        <f>(3/3.236)*'New Rothbarth'!H30</f>
        <v>307.73918977737964</v>
      </c>
      <c r="AA31" s="98">
        <f t="shared" si="5"/>
        <v>380.36563856484122</v>
      </c>
    </row>
    <row r="32" spans="1:27">
      <c r="A32" s="98">
        <f t="shared" si="0"/>
        <v>40800</v>
      </c>
      <c r="B32" s="98">
        <v>3400</v>
      </c>
      <c r="D32" s="95">
        <v>574</v>
      </c>
      <c r="E32" s="95">
        <v>710</v>
      </c>
      <c r="F32" s="98">
        <f>(3/3.236)*'New Rothbarth'!D31</f>
        <v>691.04681974972073</v>
      </c>
      <c r="G32" s="98">
        <f t="shared" si="1"/>
        <v>854.13386921065478</v>
      </c>
      <c r="I32" s="95">
        <v>446</v>
      </c>
      <c r="J32" s="95">
        <v>551</v>
      </c>
      <c r="K32" s="98">
        <f>(3/3.236)*'New Rothbarth'!E31</f>
        <v>529.8685139313734</v>
      </c>
      <c r="L32" s="98">
        <f t="shared" si="2"/>
        <v>654.91748321917748</v>
      </c>
      <c r="N32" s="95">
        <v>372</v>
      </c>
      <c r="O32" s="95">
        <v>460</v>
      </c>
      <c r="P32" s="98">
        <f>(3/3.236)*'New Rothbarth'!F31</f>
        <v>429.65972431841601</v>
      </c>
      <c r="Q32" s="98">
        <f t="shared" si="3"/>
        <v>531.05941925756224</v>
      </c>
      <c r="S32" s="95">
        <v>315</v>
      </c>
      <c r="T32" s="95">
        <v>389</v>
      </c>
      <c r="U32" s="98">
        <f>(3/3.236)*'New Rothbarth'!G31</f>
        <v>359.94743404775295</v>
      </c>
      <c r="V32" s="98">
        <f t="shared" si="4"/>
        <v>444.89502848302266</v>
      </c>
      <c r="X32" s="98">
        <v>274</v>
      </c>
      <c r="Y32" s="98">
        <v>340</v>
      </c>
      <c r="Z32" s="98">
        <f>(3/3.236)*'New Rothbarth'!H31</f>
        <v>316.75374196202267</v>
      </c>
      <c r="AA32" s="98">
        <f t="shared" si="5"/>
        <v>391.50762506506004</v>
      </c>
    </row>
    <row r="33" spans="1:27">
      <c r="A33" s="98">
        <f t="shared" si="0"/>
        <v>42000</v>
      </c>
      <c r="B33" s="98">
        <v>3500</v>
      </c>
      <c r="D33" s="95">
        <v>575</v>
      </c>
      <c r="E33" s="95">
        <v>711</v>
      </c>
      <c r="F33" s="98">
        <f>(3/3.236)*'New Rothbarth'!D32</f>
        <v>711.25246790903986</v>
      </c>
      <c r="G33" s="98">
        <f t="shared" si="1"/>
        <v>879.10805033557324</v>
      </c>
      <c r="I33" s="95">
        <v>447</v>
      </c>
      <c r="J33" s="95">
        <v>552</v>
      </c>
      <c r="K33" s="98">
        <f>(3/3.236)*'New Rothbarth'!E32</f>
        <v>545.27848074386702</v>
      </c>
      <c r="L33" s="98">
        <f t="shared" si="2"/>
        <v>673.96420219941967</v>
      </c>
      <c r="N33" s="95">
        <v>373</v>
      </c>
      <c r="O33" s="95">
        <v>461</v>
      </c>
      <c r="P33" s="98">
        <f>(3/3.236)*'New Rothbarth'!F32</f>
        <v>441.88748833003132</v>
      </c>
      <c r="Q33" s="98">
        <f t="shared" si="3"/>
        <v>546.1729355759187</v>
      </c>
      <c r="S33" s="95">
        <v>316</v>
      </c>
      <c r="T33" s="95">
        <v>390</v>
      </c>
      <c r="U33" s="98">
        <f>(3/3.236)*'New Rothbarth'!G32</f>
        <v>370.19124334848362</v>
      </c>
      <c r="V33" s="98">
        <f t="shared" si="4"/>
        <v>457.55637677872573</v>
      </c>
      <c r="X33" s="98">
        <v>275</v>
      </c>
      <c r="Y33" s="98">
        <v>341</v>
      </c>
      <c r="Z33" s="98">
        <f>(3/3.236)*'New Rothbarth'!H32</f>
        <v>325.76829414666571</v>
      </c>
      <c r="AA33" s="98">
        <f t="shared" si="5"/>
        <v>402.6496115652788</v>
      </c>
    </row>
    <row r="34" spans="1:27">
      <c r="A34" s="98">
        <f t="shared" si="0"/>
        <v>43200</v>
      </c>
      <c r="B34" s="98">
        <v>3600</v>
      </c>
      <c r="D34" s="95">
        <v>577</v>
      </c>
      <c r="E34" s="95">
        <v>712</v>
      </c>
      <c r="F34" s="98">
        <f>(3/3.236)*'New Rothbarth'!D33</f>
        <v>731.45811606835889</v>
      </c>
      <c r="G34" s="98">
        <f t="shared" si="1"/>
        <v>904.08223146049158</v>
      </c>
      <c r="I34" s="95">
        <v>448</v>
      </c>
      <c r="J34" s="95">
        <v>553</v>
      </c>
      <c r="K34" s="98">
        <f>(3/3.236)*'New Rothbarth'!E33</f>
        <v>560.68844755636053</v>
      </c>
      <c r="L34" s="98">
        <f t="shared" si="2"/>
        <v>693.01092117966164</v>
      </c>
      <c r="N34" s="95">
        <v>374</v>
      </c>
      <c r="O34" s="95">
        <v>462</v>
      </c>
      <c r="P34" s="98">
        <f>(3/3.236)*'New Rothbarth'!F33</f>
        <v>454.11525234164657</v>
      </c>
      <c r="Q34" s="98">
        <f t="shared" si="3"/>
        <v>561.28645189427516</v>
      </c>
      <c r="S34" s="95">
        <v>317</v>
      </c>
      <c r="T34" s="95">
        <v>391</v>
      </c>
      <c r="U34" s="98">
        <f>(3/3.236)*'New Rothbarth'!G33</f>
        <v>380.4350526492143</v>
      </c>
      <c r="V34" s="98">
        <f t="shared" si="4"/>
        <v>470.21772507442887</v>
      </c>
      <c r="X34" s="98">
        <v>276</v>
      </c>
      <c r="Y34" s="98">
        <v>342</v>
      </c>
      <c r="Z34" s="98">
        <f>(3/3.236)*'New Rothbarth'!H33</f>
        <v>334.78284633130869</v>
      </c>
      <c r="AA34" s="98">
        <f t="shared" si="5"/>
        <v>413.79159806549751</v>
      </c>
    </row>
    <row r="35" spans="1:27">
      <c r="A35" s="98">
        <f t="shared" si="0"/>
        <v>44400</v>
      </c>
      <c r="B35" s="98">
        <v>3700</v>
      </c>
      <c r="D35" s="95">
        <v>578</v>
      </c>
      <c r="E35" s="95">
        <v>713</v>
      </c>
      <c r="F35" s="98">
        <f>(3/3.236)*'New Rothbarth'!D34</f>
        <v>749.40748812154072</v>
      </c>
      <c r="G35" s="98">
        <f t="shared" si="1"/>
        <v>926.26765531822434</v>
      </c>
      <c r="I35" s="95">
        <v>449</v>
      </c>
      <c r="J35" s="95">
        <v>554</v>
      </c>
      <c r="K35" s="98">
        <f>(3/3.236)*'New Rothbarth'!E34</f>
        <v>574.24090141515705</v>
      </c>
      <c r="L35" s="98">
        <f t="shared" si="2"/>
        <v>709.76175414913416</v>
      </c>
      <c r="N35" s="95">
        <v>375</v>
      </c>
      <c r="O35" s="95">
        <v>463</v>
      </c>
      <c r="P35" s="98">
        <f>(3/3.236)*'New Rothbarth'!F34</f>
        <v>464.79257342955617</v>
      </c>
      <c r="Q35" s="98">
        <f t="shared" si="3"/>
        <v>574.48362075893147</v>
      </c>
      <c r="S35" s="95">
        <v>318</v>
      </c>
      <c r="T35" s="95">
        <v>392</v>
      </c>
      <c r="U35" s="98">
        <f>(3/3.236)*'New Rothbarth'!G34</f>
        <v>389.37997839061075</v>
      </c>
      <c r="V35" s="98">
        <f t="shared" si="4"/>
        <v>481.27365329079487</v>
      </c>
      <c r="X35" s="98">
        <v>277</v>
      </c>
      <c r="Y35" s="98">
        <v>343</v>
      </c>
      <c r="Z35" s="98">
        <f>(3/3.236)*'New Rothbarth'!H34</f>
        <v>342.65438098373744</v>
      </c>
      <c r="AA35" s="98">
        <f t="shared" si="5"/>
        <v>423.52081489589949</v>
      </c>
    </row>
    <row r="36" spans="1:27">
      <c r="A36" s="98">
        <f t="shared" si="0"/>
        <v>45600</v>
      </c>
      <c r="B36" s="98">
        <v>3800</v>
      </c>
      <c r="D36" s="95">
        <v>581</v>
      </c>
      <c r="E36" s="95">
        <v>719</v>
      </c>
      <c r="F36" s="98">
        <f>(3/3.236)*'New Rothbarth'!D35</f>
        <v>762.03732639224529</v>
      </c>
      <c r="G36" s="98">
        <f t="shared" si="1"/>
        <v>941.87813542081517</v>
      </c>
      <c r="I36" s="95">
        <v>452</v>
      </c>
      <c r="J36" s="95">
        <v>558</v>
      </c>
      <c r="K36" s="98">
        <f>(3/3.236)*'New Rothbarth'!E35</f>
        <v>583.4139697538468</v>
      </c>
      <c r="L36" s="98">
        <f t="shared" si="2"/>
        <v>721.09966661575459</v>
      </c>
      <c r="N36" s="95">
        <v>377</v>
      </c>
      <c r="O36" s="95">
        <v>466</v>
      </c>
      <c r="P36" s="98">
        <f>(3/3.236)*'New Rothbarth'!F35</f>
        <v>471.81447597714578</v>
      </c>
      <c r="Q36" s="98">
        <f t="shared" si="3"/>
        <v>583.1626923077522</v>
      </c>
      <c r="S36" s="95">
        <v>319</v>
      </c>
      <c r="T36" s="95">
        <v>394</v>
      </c>
      <c r="U36" s="98">
        <f>(3/3.236)*'New Rothbarth'!G35</f>
        <v>395.2625772498539</v>
      </c>
      <c r="V36" s="98">
        <f t="shared" si="4"/>
        <v>488.54454548081941</v>
      </c>
      <c r="X36" s="98">
        <v>278</v>
      </c>
      <c r="Y36" s="98">
        <v>344</v>
      </c>
      <c r="Z36" s="98">
        <f>(3/3.236)*'New Rothbarth'!H35</f>
        <v>347.83106797987153</v>
      </c>
      <c r="AA36" s="98">
        <f t="shared" si="5"/>
        <v>429.91920002312122</v>
      </c>
    </row>
    <row r="37" spans="1:27">
      <c r="A37" s="98">
        <f t="shared" si="0"/>
        <v>46800</v>
      </c>
      <c r="B37" s="98">
        <v>3900</v>
      </c>
      <c r="D37" s="95">
        <v>596</v>
      </c>
      <c r="E37" s="95">
        <v>736</v>
      </c>
      <c r="F37" s="98">
        <f>(3/3.236)*'New Rothbarth'!D36</f>
        <v>774.66716466294986</v>
      </c>
      <c r="G37" s="98">
        <f t="shared" si="1"/>
        <v>957.488615523406</v>
      </c>
      <c r="I37" s="95">
        <v>463</v>
      </c>
      <c r="J37" s="95">
        <v>572</v>
      </c>
      <c r="K37" s="98">
        <f>(3/3.236)*'New Rothbarth'!E36</f>
        <v>592.58703809253655</v>
      </c>
      <c r="L37" s="98">
        <f t="shared" si="2"/>
        <v>732.43757908237512</v>
      </c>
      <c r="N37" s="95">
        <v>386</v>
      </c>
      <c r="O37" s="95">
        <v>477</v>
      </c>
      <c r="P37" s="98">
        <f>(3/3.236)*'New Rothbarth'!F36</f>
        <v>478.83637852473538</v>
      </c>
      <c r="Q37" s="98">
        <f t="shared" si="3"/>
        <v>591.84176385657292</v>
      </c>
      <c r="S37" s="95">
        <v>326</v>
      </c>
      <c r="T37" s="95">
        <v>404</v>
      </c>
      <c r="U37" s="98">
        <f>(3/3.236)*'New Rothbarth'!G36</f>
        <v>401.14517610909712</v>
      </c>
      <c r="V37" s="98">
        <f t="shared" si="4"/>
        <v>495.81543767084406</v>
      </c>
      <c r="X37" s="98">
        <v>284</v>
      </c>
      <c r="Y37" s="98">
        <v>352</v>
      </c>
      <c r="Z37" s="98">
        <f>(3/3.236)*'New Rothbarth'!H36</f>
        <v>353.00775497600557</v>
      </c>
      <c r="AA37" s="98">
        <f t="shared" si="5"/>
        <v>436.31758515034289</v>
      </c>
    </row>
    <row r="38" spans="1:27">
      <c r="A38" s="98">
        <f t="shared" si="0"/>
        <v>48000</v>
      </c>
      <c r="B38" s="98">
        <v>4000</v>
      </c>
      <c r="D38" s="95">
        <v>609</v>
      </c>
      <c r="E38" s="95">
        <v>753</v>
      </c>
      <c r="F38" s="98">
        <f>(3/3.236)*'New Rothbarth'!D37</f>
        <v>787.29700293365443</v>
      </c>
      <c r="G38" s="98">
        <f t="shared" si="1"/>
        <v>973.09909562599682</v>
      </c>
      <c r="I38" s="95">
        <v>473</v>
      </c>
      <c r="J38" s="95">
        <v>584</v>
      </c>
      <c r="K38" s="98">
        <f>(3/3.236)*'New Rothbarth'!E37</f>
        <v>601.76010643122629</v>
      </c>
      <c r="L38" s="98">
        <f t="shared" si="2"/>
        <v>743.77549154899566</v>
      </c>
      <c r="N38" s="95">
        <v>395</v>
      </c>
      <c r="O38" s="95">
        <v>488</v>
      </c>
      <c r="P38" s="98">
        <f>(3/3.236)*'New Rothbarth'!F37</f>
        <v>485.85828107232504</v>
      </c>
      <c r="Q38" s="98">
        <f t="shared" si="3"/>
        <v>600.52083540539377</v>
      </c>
      <c r="S38" s="95">
        <v>334</v>
      </c>
      <c r="T38" s="95">
        <v>413</v>
      </c>
      <c r="U38" s="98">
        <f>(3/3.236)*'New Rothbarth'!G37</f>
        <v>407.02777496834034</v>
      </c>
      <c r="V38" s="98">
        <f t="shared" si="4"/>
        <v>503.08632986086866</v>
      </c>
      <c r="X38" s="98">
        <v>291</v>
      </c>
      <c r="Y38" s="98">
        <v>360</v>
      </c>
      <c r="Z38" s="98">
        <f>(3/3.236)*'New Rothbarth'!H37</f>
        <v>358.18444197213955</v>
      </c>
      <c r="AA38" s="98">
        <f t="shared" si="5"/>
        <v>442.71597027756451</v>
      </c>
    </row>
    <row r="39" spans="1:27">
      <c r="A39" s="98">
        <f t="shared" si="0"/>
        <v>49200</v>
      </c>
      <c r="B39" s="98">
        <v>4100</v>
      </c>
      <c r="D39" s="95">
        <v>623</v>
      </c>
      <c r="E39" s="95">
        <v>770</v>
      </c>
      <c r="F39" s="98">
        <f>(3/3.236)*'New Rothbarth'!D38</f>
        <v>799.92684120435911</v>
      </c>
      <c r="G39" s="98">
        <f t="shared" si="1"/>
        <v>988.70957572858788</v>
      </c>
      <c r="I39" s="95">
        <v>484</v>
      </c>
      <c r="J39" s="95">
        <v>598</v>
      </c>
      <c r="K39" s="98">
        <f>(3/3.236)*'New Rothbarth'!E38</f>
        <v>610.93317476991604</v>
      </c>
      <c r="L39" s="98">
        <f t="shared" si="2"/>
        <v>755.1134040156162</v>
      </c>
      <c r="N39" s="95">
        <v>404</v>
      </c>
      <c r="O39" s="95">
        <v>500</v>
      </c>
      <c r="P39" s="98">
        <f>(3/3.236)*'New Rothbarth'!F38</f>
        <v>492.88018361991465</v>
      </c>
      <c r="Q39" s="98">
        <f t="shared" si="3"/>
        <v>609.1999069542145</v>
      </c>
      <c r="S39" s="95">
        <v>341</v>
      </c>
      <c r="T39" s="95">
        <v>422</v>
      </c>
      <c r="U39" s="98">
        <f>(3/3.236)*'New Rothbarth'!G38</f>
        <v>412.9103738275835</v>
      </c>
      <c r="V39" s="98">
        <f t="shared" si="4"/>
        <v>510.3572220508932</v>
      </c>
      <c r="X39" s="98">
        <v>298</v>
      </c>
      <c r="Y39" s="98">
        <v>368</v>
      </c>
      <c r="Z39" s="98">
        <f>(3/3.236)*'New Rothbarth'!H38</f>
        <v>363.36112896827365</v>
      </c>
      <c r="AA39" s="98">
        <f t="shared" si="5"/>
        <v>449.11435540478624</v>
      </c>
    </row>
    <row r="40" spans="1:27">
      <c r="A40" s="98">
        <f t="shared" si="0"/>
        <v>50400</v>
      </c>
      <c r="B40" s="98">
        <v>4200</v>
      </c>
      <c r="D40" s="95">
        <v>638</v>
      </c>
      <c r="E40" s="95">
        <v>788</v>
      </c>
      <c r="F40" s="98">
        <f>(3/3.236)*'New Rothbarth'!D39</f>
        <v>809.24924254962593</v>
      </c>
      <c r="G40" s="98">
        <f t="shared" si="1"/>
        <v>1000.2320637913376</v>
      </c>
      <c r="I40" s="95">
        <v>495</v>
      </c>
      <c r="J40" s="95">
        <v>611</v>
      </c>
      <c r="K40" s="98">
        <f>(3/3.236)*'New Rothbarth'!E39</f>
        <v>617.83013414683057</v>
      </c>
      <c r="L40" s="98">
        <f t="shared" si="2"/>
        <v>763.63804580548253</v>
      </c>
      <c r="N40" s="95">
        <v>413</v>
      </c>
      <c r="O40" s="95">
        <v>511</v>
      </c>
      <c r="P40" s="98">
        <f>(3/3.236)*'New Rothbarth'!F39</f>
        <v>498.2486286731401</v>
      </c>
      <c r="Q40" s="98">
        <f t="shared" si="3"/>
        <v>615.83530504000112</v>
      </c>
      <c r="S40" s="95">
        <v>350</v>
      </c>
      <c r="T40" s="95">
        <v>431</v>
      </c>
      <c r="U40" s="98">
        <f>(3/3.236)*'New Rothbarth'!G39</f>
        <v>417.40778867092308</v>
      </c>
      <c r="V40" s="98">
        <f t="shared" si="4"/>
        <v>515.91602679726088</v>
      </c>
      <c r="X40" s="98">
        <v>305</v>
      </c>
      <c r="Y40" s="98">
        <v>377</v>
      </c>
      <c r="Z40" s="98">
        <f>(3/3.236)*'New Rothbarth'!H39</f>
        <v>367.31885403041235</v>
      </c>
      <c r="AA40" s="98">
        <f t="shared" si="5"/>
        <v>454.00610358158968</v>
      </c>
    </row>
    <row r="41" spans="1:27">
      <c r="A41" s="98">
        <f t="shared" si="0"/>
        <v>51600</v>
      </c>
      <c r="B41" s="98">
        <v>4300</v>
      </c>
      <c r="D41" s="95">
        <v>651</v>
      </c>
      <c r="E41" s="95">
        <v>805</v>
      </c>
      <c r="F41" s="98">
        <f>(3/3.236)*'New Rothbarth'!D40</f>
        <v>818.5038820947434</v>
      </c>
      <c r="G41" s="98">
        <f t="shared" si="1"/>
        <v>1011.6707982691029</v>
      </c>
      <c r="I41" s="95">
        <v>506</v>
      </c>
      <c r="J41" s="95">
        <v>625</v>
      </c>
      <c r="K41" s="98">
        <f>(3/3.236)*'New Rothbarth'!E40</f>
        <v>624.68046126920387</v>
      </c>
      <c r="L41" s="98">
        <f t="shared" si="2"/>
        <v>772.10505012873602</v>
      </c>
      <c r="N41" s="95">
        <v>422</v>
      </c>
      <c r="O41" s="95">
        <v>522</v>
      </c>
      <c r="P41" s="98">
        <f>(3/3.236)*'New Rothbarth'!F40</f>
        <v>503.58319817293398</v>
      </c>
      <c r="Q41" s="98">
        <f t="shared" si="3"/>
        <v>622.42883294174635</v>
      </c>
      <c r="S41" s="95">
        <v>357</v>
      </c>
      <c r="T41" s="95">
        <v>441</v>
      </c>
      <c r="U41" s="98">
        <f>(3/3.236)*'New Rothbarth'!G40</f>
        <v>421.87682426937556</v>
      </c>
      <c r="V41" s="98">
        <f t="shared" si="4"/>
        <v>521.43975479694814</v>
      </c>
      <c r="X41" s="98">
        <v>311</v>
      </c>
      <c r="Y41" s="98">
        <v>385</v>
      </c>
      <c r="Z41" s="98">
        <f>(3/3.236)*'New Rothbarth'!H40</f>
        <v>371.25160535705049</v>
      </c>
      <c r="AA41" s="98">
        <f t="shared" si="5"/>
        <v>458.8669842213144</v>
      </c>
    </row>
    <row r="42" spans="1:27">
      <c r="A42" s="98">
        <f t="shared" si="0"/>
        <v>52800</v>
      </c>
      <c r="B42" s="98">
        <v>4400</v>
      </c>
      <c r="D42" s="95">
        <v>664</v>
      </c>
      <c r="E42" s="95">
        <v>821</v>
      </c>
      <c r="F42" s="98">
        <f>(3/3.236)*'New Rothbarth'!D41</f>
        <v>827.75852163986087</v>
      </c>
      <c r="G42" s="98">
        <f t="shared" si="1"/>
        <v>1023.109532746868</v>
      </c>
      <c r="I42" s="95">
        <v>516</v>
      </c>
      <c r="J42" s="95">
        <v>637</v>
      </c>
      <c r="K42" s="98">
        <f>(3/3.236)*'New Rothbarth'!E41</f>
        <v>631.53078839157706</v>
      </c>
      <c r="L42" s="98">
        <f t="shared" si="2"/>
        <v>780.57205445198929</v>
      </c>
      <c r="N42" s="95">
        <v>431</v>
      </c>
      <c r="O42" s="95">
        <v>532</v>
      </c>
      <c r="P42" s="98">
        <f>(3/3.236)*'New Rothbarth'!F41</f>
        <v>508.91776767272796</v>
      </c>
      <c r="Q42" s="98">
        <f t="shared" si="3"/>
        <v>629.02236084349181</v>
      </c>
      <c r="S42" s="95">
        <v>364</v>
      </c>
      <c r="T42" s="95">
        <v>449</v>
      </c>
      <c r="U42" s="98">
        <f>(3/3.236)*'New Rothbarth'!G41</f>
        <v>426.34585986782793</v>
      </c>
      <c r="V42" s="98">
        <f t="shared" si="4"/>
        <v>526.96348279663528</v>
      </c>
      <c r="X42" s="98">
        <v>317</v>
      </c>
      <c r="Y42" s="98">
        <v>392</v>
      </c>
      <c r="Z42" s="98">
        <f>(3/3.236)*'New Rothbarth'!H41</f>
        <v>375.18435668368858</v>
      </c>
      <c r="AA42" s="98">
        <f t="shared" si="5"/>
        <v>463.72786486103905</v>
      </c>
    </row>
    <row r="43" spans="1:27">
      <c r="A43" s="98">
        <f t="shared" si="0"/>
        <v>54000</v>
      </c>
      <c r="B43" s="98">
        <v>4500</v>
      </c>
      <c r="D43" s="95">
        <v>677</v>
      </c>
      <c r="E43" s="95">
        <v>836</v>
      </c>
      <c r="F43" s="98">
        <f>(3/3.236)*'New Rothbarth'!D42</f>
        <v>837.01316118497834</v>
      </c>
      <c r="G43" s="98">
        <f t="shared" si="1"/>
        <v>1034.5482672246333</v>
      </c>
      <c r="I43" s="95">
        <v>525</v>
      </c>
      <c r="J43" s="95">
        <v>649</v>
      </c>
      <c r="K43" s="98">
        <f>(3/3.236)*'New Rothbarth'!E42</f>
        <v>638.38111551395036</v>
      </c>
      <c r="L43" s="98">
        <f t="shared" si="2"/>
        <v>789.03905877524267</v>
      </c>
      <c r="N43" s="95">
        <v>438</v>
      </c>
      <c r="O43" s="95">
        <v>542</v>
      </c>
      <c r="P43" s="98">
        <f>(3/3.236)*'New Rothbarth'!F42</f>
        <v>514.25233717252195</v>
      </c>
      <c r="Q43" s="98">
        <f t="shared" si="3"/>
        <v>635.61588874523716</v>
      </c>
      <c r="S43" s="95">
        <v>371</v>
      </c>
      <c r="T43" s="95">
        <v>458</v>
      </c>
      <c r="U43" s="98">
        <f>(3/3.236)*'New Rothbarth'!G42</f>
        <v>430.81489546628029</v>
      </c>
      <c r="V43" s="98">
        <f t="shared" si="4"/>
        <v>532.48721079632242</v>
      </c>
      <c r="X43" s="98">
        <v>323</v>
      </c>
      <c r="Y43" s="98">
        <v>400</v>
      </c>
      <c r="Z43" s="98">
        <f>(3/3.236)*'New Rothbarth'!H42</f>
        <v>379.11710801032672</v>
      </c>
      <c r="AA43" s="98">
        <f t="shared" si="5"/>
        <v>468.58874550076382</v>
      </c>
    </row>
    <row r="44" spans="1:27">
      <c r="A44" s="98">
        <f t="shared" si="0"/>
        <v>55200</v>
      </c>
      <c r="B44" s="98">
        <v>4600</v>
      </c>
      <c r="D44" s="95">
        <v>689</v>
      </c>
      <c r="E44" s="95">
        <v>851</v>
      </c>
      <c r="F44" s="98">
        <f>(3/3.236)*'New Rothbarth'!D43</f>
        <v>846.2678007300957</v>
      </c>
      <c r="G44" s="98">
        <f t="shared" si="1"/>
        <v>1045.9870017023982</v>
      </c>
      <c r="I44" s="95">
        <v>535</v>
      </c>
      <c r="J44" s="95">
        <v>661</v>
      </c>
      <c r="K44" s="98">
        <f>(3/3.236)*'New Rothbarth'!E43</f>
        <v>645.23144263632366</v>
      </c>
      <c r="L44" s="98">
        <f t="shared" si="2"/>
        <v>797.50606309849604</v>
      </c>
      <c r="N44" s="95">
        <v>446</v>
      </c>
      <c r="O44" s="95">
        <v>552</v>
      </c>
      <c r="P44" s="98">
        <f>(3/3.236)*'New Rothbarth'!F43</f>
        <v>519.58690667231599</v>
      </c>
      <c r="Q44" s="98">
        <f t="shared" si="3"/>
        <v>642.2094166469825</v>
      </c>
      <c r="S44" s="95">
        <v>377</v>
      </c>
      <c r="T44" s="95">
        <v>467</v>
      </c>
      <c r="U44" s="98">
        <f>(3/3.236)*'New Rothbarth'!G43</f>
        <v>435.28393106473271</v>
      </c>
      <c r="V44" s="98">
        <f t="shared" si="4"/>
        <v>538.01093879600967</v>
      </c>
      <c r="X44" s="98">
        <v>329</v>
      </c>
      <c r="Y44" s="98">
        <v>407</v>
      </c>
      <c r="Z44" s="98">
        <f>(3/3.236)*'New Rothbarth'!H43</f>
        <v>383.0498593369648</v>
      </c>
      <c r="AA44" s="98">
        <f t="shared" si="5"/>
        <v>473.44962614048848</v>
      </c>
    </row>
    <row r="45" spans="1:27">
      <c r="A45" s="98">
        <f t="shared" si="0"/>
        <v>56400</v>
      </c>
      <c r="B45" s="98">
        <v>4700</v>
      </c>
      <c r="D45" s="95">
        <v>701</v>
      </c>
      <c r="E45" s="95">
        <v>866</v>
      </c>
      <c r="F45" s="98">
        <f>(3/3.236)*'New Rothbarth'!D44</f>
        <v>855.52244027521306</v>
      </c>
      <c r="G45" s="98">
        <f t="shared" si="1"/>
        <v>1057.4257361801633</v>
      </c>
      <c r="I45" s="95">
        <v>545</v>
      </c>
      <c r="J45" s="95">
        <v>673</v>
      </c>
      <c r="K45" s="98">
        <f>(3/3.236)*'New Rothbarth'!E44</f>
        <v>652.08176975869696</v>
      </c>
      <c r="L45" s="98">
        <f t="shared" si="2"/>
        <v>805.97306742174942</v>
      </c>
      <c r="N45" s="95">
        <v>455</v>
      </c>
      <c r="O45" s="95">
        <v>562</v>
      </c>
      <c r="P45" s="98">
        <f>(3/3.236)*'New Rothbarth'!F44</f>
        <v>524.92147617210992</v>
      </c>
      <c r="Q45" s="98">
        <f t="shared" si="3"/>
        <v>648.80294454872785</v>
      </c>
      <c r="S45" s="95">
        <v>384</v>
      </c>
      <c r="T45" s="95">
        <v>475</v>
      </c>
      <c r="U45" s="98">
        <f>(3/3.236)*'New Rothbarth'!G44</f>
        <v>439.75296666318513</v>
      </c>
      <c r="V45" s="98">
        <f t="shared" si="4"/>
        <v>543.53466679569681</v>
      </c>
      <c r="X45" s="98">
        <v>335</v>
      </c>
      <c r="Y45" s="98">
        <v>414</v>
      </c>
      <c r="Z45" s="98">
        <f>(3/3.236)*'New Rothbarth'!H44</f>
        <v>386.98261066360294</v>
      </c>
      <c r="AA45" s="98">
        <f t="shared" si="5"/>
        <v>478.31050678021325</v>
      </c>
    </row>
    <row r="46" spans="1:27">
      <c r="A46" s="98">
        <f t="shared" si="0"/>
        <v>57600</v>
      </c>
      <c r="B46" s="98">
        <v>4800</v>
      </c>
      <c r="D46" s="95">
        <v>713</v>
      </c>
      <c r="E46" s="95">
        <v>882</v>
      </c>
      <c r="F46" s="98">
        <f>(3/3.236)*'New Rothbarth'!D45</f>
        <v>865.71891727596756</v>
      </c>
      <c r="G46" s="98">
        <f t="shared" si="1"/>
        <v>1070.028581753096</v>
      </c>
      <c r="I46" s="95">
        <v>554</v>
      </c>
      <c r="J46" s="95">
        <v>685</v>
      </c>
      <c r="K46" s="98">
        <f>(3/3.236)*'New Rothbarth'!E45</f>
        <v>659.68954562682734</v>
      </c>
      <c r="L46" s="98">
        <f t="shared" si="2"/>
        <v>815.37627839475863</v>
      </c>
      <c r="N46" s="95">
        <v>463</v>
      </c>
      <c r="O46" s="95">
        <v>572</v>
      </c>
      <c r="P46" s="98">
        <f>(3/3.236)*'New Rothbarth'!F45</f>
        <v>530.923262036148</v>
      </c>
      <c r="Q46" s="98">
        <f t="shared" si="3"/>
        <v>656.22115187667896</v>
      </c>
      <c r="S46" s="95">
        <v>391</v>
      </c>
      <c r="T46" s="95">
        <v>483</v>
      </c>
      <c r="U46" s="98">
        <f>(3/3.236)*'New Rothbarth'!G45</f>
        <v>444.78096277078311</v>
      </c>
      <c r="V46" s="98">
        <f t="shared" si="4"/>
        <v>549.74926998468788</v>
      </c>
      <c r="X46" s="98">
        <v>341</v>
      </c>
      <c r="Y46" s="98">
        <v>422</v>
      </c>
      <c r="Z46" s="98">
        <f>(3/3.236)*'New Rothbarth'!H45</f>
        <v>391.40724723828919</v>
      </c>
      <c r="AA46" s="98">
        <f t="shared" si="5"/>
        <v>483.77935758652541</v>
      </c>
    </row>
    <row r="47" spans="1:27">
      <c r="A47" s="98">
        <f t="shared" si="0"/>
        <v>58800</v>
      </c>
      <c r="B47" s="98">
        <v>4900</v>
      </c>
      <c r="D47" s="95">
        <v>726</v>
      </c>
      <c r="E47" s="95">
        <v>897</v>
      </c>
      <c r="F47" s="98">
        <f>(3/3.236)*'New Rothbarth'!D46</f>
        <v>876.84573861373019</v>
      </c>
      <c r="G47" s="98">
        <f t="shared" si="1"/>
        <v>1083.7813329265705</v>
      </c>
      <c r="I47" s="95">
        <v>564</v>
      </c>
      <c r="J47" s="95">
        <v>697</v>
      </c>
      <c r="K47" s="98">
        <f>(3/3.236)*'New Rothbarth'!E46</f>
        <v>668.04552719326739</v>
      </c>
      <c r="L47" s="98">
        <f t="shared" si="2"/>
        <v>825.70427161087844</v>
      </c>
      <c r="N47" s="95">
        <v>470</v>
      </c>
      <c r="O47" s="95">
        <v>581</v>
      </c>
      <c r="P47" s="98">
        <f>(3/3.236)*'New Rothbarth'!F46</f>
        <v>537.58412231086993</v>
      </c>
      <c r="Q47" s="98">
        <f t="shared" si="3"/>
        <v>664.45397517623519</v>
      </c>
      <c r="S47" s="95">
        <v>398</v>
      </c>
      <c r="T47" s="95">
        <v>491</v>
      </c>
      <c r="U47" s="98">
        <f>(3/3.236)*'New Rothbarth'!G46</f>
        <v>450.36109846593132</v>
      </c>
      <c r="V47" s="98">
        <f t="shared" si="4"/>
        <v>556.6463177038911</v>
      </c>
      <c r="X47" s="98">
        <v>347</v>
      </c>
      <c r="Y47" s="98">
        <v>429</v>
      </c>
      <c r="Z47" s="98">
        <f>(3/3.236)*'New Rothbarth'!H46</f>
        <v>396.31776665001968</v>
      </c>
      <c r="AA47" s="98">
        <f t="shared" si="5"/>
        <v>489.84875957942432</v>
      </c>
    </row>
    <row r="48" spans="1:27">
      <c r="A48" s="98">
        <f t="shared" si="0"/>
        <v>60000</v>
      </c>
      <c r="B48" s="98">
        <v>5000</v>
      </c>
      <c r="D48" s="95">
        <v>738</v>
      </c>
      <c r="E48" s="95">
        <v>912</v>
      </c>
      <c r="F48" s="98">
        <f>(3/3.236)*'New Rothbarth'!D47</f>
        <v>887.97255995149283</v>
      </c>
      <c r="G48" s="98">
        <f t="shared" si="1"/>
        <v>1097.5340841000452</v>
      </c>
      <c r="I48" s="95">
        <v>574</v>
      </c>
      <c r="J48" s="95">
        <v>708</v>
      </c>
      <c r="K48" s="98">
        <f>(3/3.236)*'New Rothbarth'!E47</f>
        <v>676.40150875970744</v>
      </c>
      <c r="L48" s="98">
        <f t="shared" si="2"/>
        <v>836.03226482699836</v>
      </c>
      <c r="N48" s="95">
        <v>479</v>
      </c>
      <c r="O48" s="95">
        <v>592</v>
      </c>
      <c r="P48" s="98">
        <f>(3/3.236)*'New Rothbarth'!F47</f>
        <v>544.24498258559186</v>
      </c>
      <c r="Q48" s="98">
        <f t="shared" si="3"/>
        <v>672.68679847579153</v>
      </c>
      <c r="S48" s="95">
        <v>404</v>
      </c>
      <c r="T48" s="95">
        <v>500</v>
      </c>
      <c r="U48" s="98">
        <f>(3/3.236)*'New Rothbarth'!G47</f>
        <v>455.94123416107959</v>
      </c>
      <c r="V48" s="98">
        <f t="shared" si="4"/>
        <v>563.54336542309431</v>
      </c>
      <c r="X48" s="98">
        <v>353</v>
      </c>
      <c r="Y48" s="98">
        <v>437</v>
      </c>
      <c r="Z48" s="98">
        <f>(3/3.236)*'New Rothbarth'!H47</f>
        <v>401.22828606175011</v>
      </c>
      <c r="AA48" s="98">
        <f t="shared" si="5"/>
        <v>495.91816157232313</v>
      </c>
    </row>
    <row r="49" spans="1:27">
      <c r="A49" s="98">
        <f t="shared" si="0"/>
        <v>61200</v>
      </c>
      <c r="B49" s="98">
        <v>5100</v>
      </c>
      <c r="D49" s="95">
        <v>751</v>
      </c>
      <c r="E49" s="95">
        <v>928</v>
      </c>
      <c r="F49" s="98">
        <f>(3/3.236)*'New Rothbarth'!D48</f>
        <v>899.09938128925558</v>
      </c>
      <c r="G49" s="98">
        <f t="shared" si="1"/>
        <v>1111.28683527352</v>
      </c>
      <c r="I49" s="95">
        <v>584</v>
      </c>
      <c r="J49" s="95">
        <v>720</v>
      </c>
      <c r="K49" s="98">
        <f>(3/3.236)*'New Rothbarth'!E48</f>
        <v>684.75749032614749</v>
      </c>
      <c r="L49" s="98">
        <f t="shared" si="2"/>
        <v>846.36025804311828</v>
      </c>
      <c r="N49" s="95">
        <v>487</v>
      </c>
      <c r="O49" s="95">
        <v>602</v>
      </c>
      <c r="P49" s="98">
        <f>(3/3.236)*'New Rothbarth'!F48</f>
        <v>550.90584286031378</v>
      </c>
      <c r="Q49" s="98">
        <f t="shared" si="3"/>
        <v>680.91962177534788</v>
      </c>
      <c r="S49" s="95">
        <v>411</v>
      </c>
      <c r="T49" s="95">
        <v>509</v>
      </c>
      <c r="U49" s="98">
        <f>(3/3.236)*'New Rothbarth'!G48</f>
        <v>461.52136985622786</v>
      </c>
      <c r="V49" s="98">
        <f t="shared" si="4"/>
        <v>570.44041314229764</v>
      </c>
      <c r="X49" s="98">
        <v>359</v>
      </c>
      <c r="Y49" s="98">
        <v>443</v>
      </c>
      <c r="Z49" s="98">
        <f>(3/3.236)*'New Rothbarth'!H48</f>
        <v>406.13880547348055</v>
      </c>
      <c r="AA49" s="98">
        <f t="shared" si="5"/>
        <v>501.98756356522193</v>
      </c>
    </row>
    <row r="50" spans="1:27">
      <c r="A50" s="98">
        <f t="shared" si="0"/>
        <v>62400</v>
      </c>
      <c r="B50" s="98">
        <v>5200</v>
      </c>
      <c r="D50" s="95">
        <v>763</v>
      </c>
      <c r="E50" s="95">
        <v>943</v>
      </c>
      <c r="F50" s="98">
        <f>(3/3.236)*'New Rothbarth'!D49</f>
        <v>910.22620262701832</v>
      </c>
      <c r="G50" s="98">
        <f t="shared" si="1"/>
        <v>1125.0395864469947</v>
      </c>
      <c r="I50" s="95">
        <v>593</v>
      </c>
      <c r="J50" s="95">
        <v>732</v>
      </c>
      <c r="K50" s="98">
        <f>(3/3.236)*'New Rothbarth'!E49</f>
        <v>693.11347189258765</v>
      </c>
      <c r="L50" s="98">
        <f t="shared" si="2"/>
        <v>856.68825125923831</v>
      </c>
      <c r="N50" s="95">
        <v>494</v>
      </c>
      <c r="O50" s="95">
        <v>611</v>
      </c>
      <c r="P50" s="98">
        <f>(3/3.236)*'New Rothbarth'!F49</f>
        <v>557.5667031350356</v>
      </c>
      <c r="Q50" s="98">
        <f t="shared" si="3"/>
        <v>689.15244507490399</v>
      </c>
      <c r="S50" s="95">
        <v>418</v>
      </c>
      <c r="T50" s="95">
        <v>517</v>
      </c>
      <c r="U50" s="98">
        <f>(3/3.236)*'New Rothbarth'!G49</f>
        <v>467.10150555137614</v>
      </c>
      <c r="V50" s="98">
        <f t="shared" si="4"/>
        <v>577.33746086150086</v>
      </c>
      <c r="X50" s="98">
        <v>365</v>
      </c>
      <c r="Y50" s="98">
        <v>451</v>
      </c>
      <c r="Z50" s="98">
        <f>(3/3.236)*'New Rothbarth'!H49</f>
        <v>411.04932488521104</v>
      </c>
      <c r="AA50" s="98">
        <f t="shared" si="5"/>
        <v>508.05696555812085</v>
      </c>
    </row>
    <row r="51" spans="1:27">
      <c r="A51" s="98">
        <f t="shared" si="0"/>
        <v>63600</v>
      </c>
      <c r="B51" s="98">
        <v>5300</v>
      </c>
      <c r="D51" s="95">
        <v>776</v>
      </c>
      <c r="E51" s="95">
        <v>959</v>
      </c>
      <c r="F51" s="98">
        <f>(3/3.236)*'New Rothbarth'!D50</f>
        <v>921.35302396478096</v>
      </c>
      <c r="G51" s="98">
        <f t="shared" si="1"/>
        <v>1138.7923376204692</v>
      </c>
      <c r="I51" s="95">
        <v>602</v>
      </c>
      <c r="J51" s="95">
        <v>744</v>
      </c>
      <c r="K51" s="98">
        <f>(3/3.236)*'New Rothbarth'!E50</f>
        <v>701.46945345902759</v>
      </c>
      <c r="L51" s="98">
        <f t="shared" si="2"/>
        <v>867.01624447535812</v>
      </c>
      <c r="N51" s="95">
        <v>503</v>
      </c>
      <c r="O51" s="95">
        <v>621</v>
      </c>
      <c r="P51" s="98">
        <f>(3/3.236)*'New Rothbarth'!F50</f>
        <v>564.22756340975752</v>
      </c>
      <c r="Q51" s="98">
        <f t="shared" si="3"/>
        <v>697.38526837446034</v>
      </c>
      <c r="S51" s="95">
        <v>425</v>
      </c>
      <c r="T51" s="95">
        <v>525</v>
      </c>
      <c r="U51" s="98">
        <f>(3/3.236)*'New Rothbarth'!G50</f>
        <v>472.68164124652435</v>
      </c>
      <c r="V51" s="98">
        <f t="shared" si="4"/>
        <v>584.23450858070407</v>
      </c>
      <c r="X51" s="98">
        <v>371</v>
      </c>
      <c r="Y51" s="98">
        <v>458</v>
      </c>
      <c r="Z51" s="98">
        <f>(3/3.236)*'New Rothbarth'!H50</f>
        <v>415.95984429694153</v>
      </c>
      <c r="AA51" s="98">
        <f t="shared" si="5"/>
        <v>514.12636755101971</v>
      </c>
    </row>
    <row r="52" spans="1:27">
      <c r="A52" s="98">
        <f t="shared" si="0"/>
        <v>64800</v>
      </c>
      <c r="B52" s="98">
        <v>5400</v>
      </c>
      <c r="D52" s="95">
        <v>788</v>
      </c>
      <c r="E52" s="95">
        <v>974</v>
      </c>
      <c r="F52" s="98">
        <f>(3/3.236)*'New Rothbarth'!D51</f>
        <v>932.47984530254359</v>
      </c>
      <c r="G52" s="98">
        <f t="shared" si="1"/>
        <v>1152.5450887939439</v>
      </c>
      <c r="I52" s="95">
        <v>612</v>
      </c>
      <c r="J52" s="95">
        <v>756</v>
      </c>
      <c r="K52" s="98">
        <f>(3/3.236)*'New Rothbarth'!E51</f>
        <v>709.82543502546775</v>
      </c>
      <c r="L52" s="98">
        <f t="shared" si="2"/>
        <v>877.34423769147816</v>
      </c>
      <c r="N52" s="95">
        <v>511</v>
      </c>
      <c r="O52" s="95">
        <v>632</v>
      </c>
      <c r="P52" s="98">
        <f>(3/3.236)*'New Rothbarth'!F51</f>
        <v>570.88842368447933</v>
      </c>
      <c r="Q52" s="98">
        <f t="shared" si="3"/>
        <v>705.61809167401645</v>
      </c>
      <c r="S52" s="95">
        <v>432</v>
      </c>
      <c r="T52" s="95">
        <v>533</v>
      </c>
      <c r="U52" s="98">
        <f>(3/3.236)*'New Rothbarth'!G51</f>
        <v>478.26177694167257</v>
      </c>
      <c r="V52" s="98">
        <f t="shared" si="4"/>
        <v>591.13155629990729</v>
      </c>
      <c r="X52" s="98">
        <v>377</v>
      </c>
      <c r="Y52" s="98">
        <v>466</v>
      </c>
      <c r="Z52" s="98">
        <f>(3/3.236)*'New Rothbarth'!H51</f>
        <v>420.8703637086719</v>
      </c>
      <c r="AA52" s="98">
        <f t="shared" si="5"/>
        <v>520.19576954391846</v>
      </c>
    </row>
    <row r="53" spans="1:27">
      <c r="A53" s="98">
        <f t="shared" si="0"/>
        <v>66000</v>
      </c>
      <c r="B53" s="98">
        <v>5500</v>
      </c>
      <c r="D53" s="95">
        <v>800</v>
      </c>
      <c r="E53" s="95">
        <v>989</v>
      </c>
      <c r="F53" s="98">
        <f>(3/3.236)*'New Rothbarth'!D52</f>
        <v>943.60666664030634</v>
      </c>
      <c r="G53" s="98">
        <f t="shared" si="1"/>
        <v>1166.2978399674187</v>
      </c>
      <c r="I53" s="95">
        <v>622</v>
      </c>
      <c r="J53" s="95">
        <v>768</v>
      </c>
      <c r="K53" s="98">
        <f>(3/3.236)*'New Rothbarth'!E52</f>
        <v>718.18141659190781</v>
      </c>
      <c r="L53" s="98">
        <f t="shared" si="2"/>
        <v>887.67223090759808</v>
      </c>
      <c r="N53" s="95">
        <v>518</v>
      </c>
      <c r="O53" s="95">
        <v>641</v>
      </c>
      <c r="P53" s="98">
        <f>(3/3.236)*'New Rothbarth'!F52</f>
        <v>577.54928395920126</v>
      </c>
      <c r="Q53" s="98">
        <f t="shared" si="3"/>
        <v>713.8509149735728</v>
      </c>
      <c r="S53" s="95">
        <v>439</v>
      </c>
      <c r="T53" s="95">
        <v>542</v>
      </c>
      <c r="U53" s="98">
        <f>(3/3.236)*'New Rothbarth'!G52</f>
        <v>483.84191263682084</v>
      </c>
      <c r="V53" s="98">
        <f t="shared" si="4"/>
        <v>598.0286040191105</v>
      </c>
      <c r="X53" s="98">
        <v>383</v>
      </c>
      <c r="Y53" s="98">
        <v>473</v>
      </c>
      <c r="Z53" s="98">
        <f>(3/3.236)*'New Rothbarth'!H52</f>
        <v>425.78088312040239</v>
      </c>
      <c r="AA53" s="98">
        <f t="shared" si="5"/>
        <v>526.26517153681732</v>
      </c>
    </row>
    <row r="54" spans="1:27">
      <c r="A54" s="98">
        <f t="shared" si="0"/>
        <v>67200</v>
      </c>
      <c r="B54" s="98">
        <v>5600</v>
      </c>
      <c r="D54" s="95">
        <v>812</v>
      </c>
      <c r="E54" s="95">
        <v>1004</v>
      </c>
      <c r="F54" s="98">
        <f>(3/3.236)*'New Rothbarth'!D53</f>
        <v>954.73348797806887</v>
      </c>
      <c r="G54" s="98">
        <f t="shared" si="1"/>
        <v>1180.0505911408932</v>
      </c>
      <c r="I54" s="95">
        <v>632</v>
      </c>
      <c r="J54" s="95">
        <v>779</v>
      </c>
      <c r="K54" s="98">
        <f>(3/3.236)*'New Rothbarth'!E53</f>
        <v>726.53739815834786</v>
      </c>
      <c r="L54" s="98">
        <f t="shared" si="2"/>
        <v>898.00022412371789</v>
      </c>
      <c r="N54" s="95">
        <v>527</v>
      </c>
      <c r="O54" s="95">
        <v>651</v>
      </c>
      <c r="P54" s="98">
        <f>(3/3.236)*'New Rothbarth'!F53</f>
        <v>584.21014423392319</v>
      </c>
      <c r="Q54" s="98">
        <f t="shared" si="3"/>
        <v>722.08373827312903</v>
      </c>
      <c r="S54" s="95">
        <v>446</v>
      </c>
      <c r="T54" s="95">
        <v>551</v>
      </c>
      <c r="U54" s="98">
        <f>(3/3.236)*'New Rothbarth'!G53</f>
        <v>489.42204833196911</v>
      </c>
      <c r="V54" s="98">
        <f t="shared" si="4"/>
        <v>604.92565173831383</v>
      </c>
      <c r="X54" s="98">
        <v>389</v>
      </c>
      <c r="Y54" s="98">
        <v>480</v>
      </c>
      <c r="Z54" s="98">
        <f>(3/3.236)*'New Rothbarth'!H53</f>
        <v>430.69140253213288</v>
      </c>
      <c r="AA54" s="98">
        <f t="shared" si="5"/>
        <v>532.33457352971629</v>
      </c>
    </row>
    <row r="55" spans="1:27">
      <c r="A55" s="98">
        <f t="shared" si="0"/>
        <v>68400</v>
      </c>
      <c r="B55" s="98">
        <v>5700</v>
      </c>
      <c r="D55" s="95">
        <v>825</v>
      </c>
      <c r="E55" s="95">
        <v>1019</v>
      </c>
      <c r="F55" s="98">
        <f>(3/3.236)*'New Rothbarth'!D54</f>
        <v>961.22131470702175</v>
      </c>
      <c r="G55" s="98">
        <f t="shared" si="1"/>
        <v>1188.0695449778789</v>
      </c>
      <c r="I55" s="95">
        <v>641</v>
      </c>
      <c r="J55" s="95">
        <v>791</v>
      </c>
      <c r="K55" s="98">
        <f>(3/3.236)*'New Rothbarth'!E54</f>
        <v>731.29790377497568</v>
      </c>
      <c r="L55" s="98">
        <f t="shared" si="2"/>
        <v>903.88420906586998</v>
      </c>
      <c r="N55" s="95">
        <v>535</v>
      </c>
      <c r="O55" s="95">
        <v>661</v>
      </c>
      <c r="P55" s="98">
        <f>(3/3.236)*'New Rothbarth'!F54</f>
        <v>587.88702062238463</v>
      </c>
      <c r="Q55" s="98">
        <f t="shared" si="3"/>
        <v>726.62835748926739</v>
      </c>
      <c r="S55" s="95">
        <v>452</v>
      </c>
      <c r="T55" s="95">
        <v>559</v>
      </c>
      <c r="U55" s="98">
        <f>(3/3.236)*'New Rothbarth'!G54</f>
        <v>492.50235152640272</v>
      </c>
      <c r="V55" s="98">
        <f t="shared" si="4"/>
        <v>608.73290648663374</v>
      </c>
      <c r="X55" s="98">
        <v>395</v>
      </c>
      <c r="Y55" s="98">
        <v>488</v>
      </c>
      <c r="Z55" s="98">
        <f>(3/3.236)*'New Rothbarth'!H54</f>
        <v>433.40206934323442</v>
      </c>
      <c r="AA55" s="98">
        <f t="shared" si="5"/>
        <v>535.68495770823779</v>
      </c>
    </row>
    <row r="56" spans="1:27">
      <c r="A56" s="98">
        <f t="shared" si="0"/>
        <v>69600</v>
      </c>
      <c r="B56" s="98">
        <v>5800</v>
      </c>
      <c r="D56" s="95">
        <v>837</v>
      </c>
      <c r="E56" s="95">
        <v>1035</v>
      </c>
      <c r="F56" s="98">
        <f>(3/3.236)*'New Rothbarth'!D55</f>
        <v>966.99913597247291</v>
      </c>
      <c r="G56" s="98">
        <f t="shared" si="1"/>
        <v>1195.2109320619766</v>
      </c>
      <c r="I56" s="95">
        <v>650</v>
      </c>
      <c r="J56" s="95">
        <v>803</v>
      </c>
      <c r="K56" s="98">
        <f>(3/3.236)*'New Rothbarth'!E55</f>
        <v>735.50811610964809</v>
      </c>
      <c r="L56" s="98">
        <f t="shared" si="2"/>
        <v>909.08803151152506</v>
      </c>
      <c r="N56" s="95">
        <v>543</v>
      </c>
      <c r="O56" s="95">
        <v>671</v>
      </c>
      <c r="P56" s="98">
        <f>(3/3.236)*'New Rothbarth'!F55</f>
        <v>591.10719355656249</v>
      </c>
      <c r="Q56" s="98">
        <f t="shared" si="3"/>
        <v>730.60849123591129</v>
      </c>
      <c r="S56" s="95">
        <v>459</v>
      </c>
      <c r="T56" s="95">
        <v>567</v>
      </c>
      <c r="U56" s="98">
        <f>(3/3.236)*'New Rothbarth'!G55</f>
        <v>495.20005140201033</v>
      </c>
      <c r="V56" s="98">
        <f t="shared" si="4"/>
        <v>612.06726353288479</v>
      </c>
      <c r="X56" s="98">
        <v>401</v>
      </c>
      <c r="Y56" s="98">
        <v>495</v>
      </c>
      <c r="Z56" s="98">
        <f>(3/3.236)*'New Rothbarth'!H55</f>
        <v>435.77604523376914</v>
      </c>
      <c r="AA56" s="98">
        <f t="shared" si="5"/>
        <v>538.61919190893866</v>
      </c>
    </row>
    <row r="57" spans="1:27">
      <c r="A57" s="98">
        <f t="shared" si="0"/>
        <v>70800</v>
      </c>
      <c r="B57" s="98">
        <v>5900</v>
      </c>
      <c r="D57" s="95">
        <v>850</v>
      </c>
      <c r="E57" s="95">
        <v>1050</v>
      </c>
      <c r="F57" s="98">
        <f>(3/3.236)*'New Rothbarth'!D56</f>
        <v>972.77695723792408</v>
      </c>
      <c r="G57" s="98">
        <f t="shared" si="1"/>
        <v>1202.3523191460743</v>
      </c>
      <c r="I57" s="95">
        <v>660</v>
      </c>
      <c r="J57" s="95">
        <v>815</v>
      </c>
      <c r="K57" s="98">
        <f>(3/3.236)*'New Rothbarth'!E56</f>
        <v>739.7183284443206</v>
      </c>
      <c r="L57" s="98">
        <f t="shared" si="2"/>
        <v>914.29185395718025</v>
      </c>
      <c r="N57" s="95">
        <v>551</v>
      </c>
      <c r="O57" s="95">
        <v>681</v>
      </c>
      <c r="P57" s="98">
        <f>(3/3.236)*'New Rothbarth'!F56</f>
        <v>594.32736649074059</v>
      </c>
      <c r="Q57" s="98">
        <f t="shared" si="3"/>
        <v>734.5886249825553</v>
      </c>
      <c r="S57" s="95">
        <v>466</v>
      </c>
      <c r="T57" s="95">
        <v>575</v>
      </c>
      <c r="U57" s="98">
        <f>(3/3.236)*'New Rothbarth'!G56</f>
        <v>497.89775127761789</v>
      </c>
      <c r="V57" s="98">
        <f t="shared" si="4"/>
        <v>615.40162057913574</v>
      </c>
      <c r="X57" s="98">
        <v>407</v>
      </c>
      <c r="Y57" s="98">
        <v>502</v>
      </c>
      <c r="Z57" s="98">
        <f>(3/3.236)*'New Rothbarth'!H56</f>
        <v>438.15002112430375</v>
      </c>
      <c r="AA57" s="98">
        <f t="shared" si="5"/>
        <v>541.55342610963942</v>
      </c>
    </row>
    <row r="58" spans="1:27">
      <c r="A58" s="98">
        <f t="shared" si="0"/>
        <v>72000</v>
      </c>
      <c r="B58" s="98">
        <v>6000</v>
      </c>
      <c r="D58" s="95">
        <v>862</v>
      </c>
      <c r="E58" s="95">
        <v>1065</v>
      </c>
      <c r="F58" s="98">
        <f>(3/3.236)*'New Rothbarth'!D57</f>
        <v>978.55477850337525</v>
      </c>
      <c r="G58" s="98">
        <f t="shared" si="1"/>
        <v>1209.4937062301717</v>
      </c>
      <c r="I58" s="95">
        <v>670</v>
      </c>
      <c r="J58" s="95">
        <v>827</v>
      </c>
      <c r="K58" s="98">
        <f>(3/3.236)*'New Rothbarth'!E57</f>
        <v>743.92854077899301</v>
      </c>
      <c r="L58" s="98">
        <f t="shared" si="2"/>
        <v>919.49567640283533</v>
      </c>
      <c r="N58" s="95">
        <v>559</v>
      </c>
      <c r="O58" s="95">
        <v>691</v>
      </c>
      <c r="P58" s="98">
        <f>(3/3.236)*'New Rothbarth'!F57</f>
        <v>597.54753942491868</v>
      </c>
      <c r="Q58" s="98">
        <f t="shared" si="3"/>
        <v>738.56875872919943</v>
      </c>
      <c r="S58" s="95">
        <v>473</v>
      </c>
      <c r="T58" s="95">
        <v>584</v>
      </c>
      <c r="U58" s="98">
        <f>(3/3.236)*'New Rothbarth'!G57</f>
        <v>500.59545115322561</v>
      </c>
      <c r="V58" s="98">
        <f t="shared" si="4"/>
        <v>618.73597762538679</v>
      </c>
      <c r="X58" s="98">
        <v>413</v>
      </c>
      <c r="Y58" s="98">
        <v>509</v>
      </c>
      <c r="Z58" s="98">
        <f>(3/3.236)*'New Rothbarth'!H57</f>
        <v>440.52399701483847</v>
      </c>
      <c r="AA58" s="98">
        <f t="shared" si="5"/>
        <v>544.48766031034029</v>
      </c>
    </row>
    <row r="59" spans="1:27">
      <c r="A59" s="98">
        <f t="shared" si="0"/>
        <v>73200</v>
      </c>
      <c r="B59" s="98">
        <v>6100</v>
      </c>
      <c r="D59" s="95">
        <v>875</v>
      </c>
      <c r="E59" s="95">
        <v>1081</v>
      </c>
      <c r="F59" s="98">
        <f>(3/3.236)*'New Rothbarth'!D58</f>
        <v>984.33259976882653</v>
      </c>
      <c r="G59" s="98">
        <f t="shared" si="1"/>
        <v>1216.6350933142696</v>
      </c>
      <c r="I59" s="95">
        <v>680</v>
      </c>
      <c r="J59" s="95">
        <v>839</v>
      </c>
      <c r="K59" s="98">
        <f>(3/3.236)*'New Rothbarth'!E58</f>
        <v>748.1387531136653</v>
      </c>
      <c r="L59" s="98">
        <f t="shared" si="2"/>
        <v>924.69949884849029</v>
      </c>
      <c r="N59" s="95">
        <v>567</v>
      </c>
      <c r="O59" s="95">
        <v>701</v>
      </c>
      <c r="P59" s="98">
        <f>(3/3.236)*'New Rothbarth'!F58</f>
        <v>600.76771235909666</v>
      </c>
      <c r="Q59" s="98">
        <f t="shared" si="3"/>
        <v>742.54889247584345</v>
      </c>
      <c r="S59" s="95">
        <v>479</v>
      </c>
      <c r="T59" s="95">
        <v>593</v>
      </c>
      <c r="U59" s="98">
        <f>(3/3.236)*'New Rothbarth'!G58</f>
        <v>503.29315102883317</v>
      </c>
      <c r="V59" s="98">
        <f t="shared" si="4"/>
        <v>622.07033467163774</v>
      </c>
      <c r="X59" s="98">
        <v>418</v>
      </c>
      <c r="Y59" s="98">
        <v>517</v>
      </c>
      <c r="Z59" s="98">
        <f>(3/3.236)*'New Rothbarth'!H58</f>
        <v>442.89797290537325</v>
      </c>
      <c r="AA59" s="98">
        <f t="shared" si="5"/>
        <v>547.42189451104139</v>
      </c>
    </row>
    <row r="60" spans="1:27">
      <c r="A60" s="98">
        <f t="shared" si="0"/>
        <v>74400</v>
      </c>
      <c r="B60" s="98">
        <v>6200</v>
      </c>
      <c r="D60" s="95">
        <v>887</v>
      </c>
      <c r="E60" s="95">
        <v>1096</v>
      </c>
      <c r="F60" s="98">
        <f>(3/3.236)*'New Rothbarth'!D59</f>
        <v>990.11042103427769</v>
      </c>
      <c r="G60" s="98">
        <f t="shared" si="1"/>
        <v>1223.7764803983673</v>
      </c>
      <c r="I60" s="95">
        <v>689</v>
      </c>
      <c r="J60" s="95">
        <v>851</v>
      </c>
      <c r="K60" s="98">
        <f>(3/3.236)*'New Rothbarth'!E59</f>
        <v>752.34896544833782</v>
      </c>
      <c r="L60" s="98">
        <f t="shared" si="2"/>
        <v>929.90332129414548</v>
      </c>
      <c r="N60" s="95">
        <v>575</v>
      </c>
      <c r="O60" s="95">
        <v>710</v>
      </c>
      <c r="P60" s="98">
        <f>(3/3.236)*'New Rothbarth'!F59</f>
        <v>603.98788529327453</v>
      </c>
      <c r="Q60" s="98">
        <f t="shared" si="3"/>
        <v>746.52902622248735</v>
      </c>
      <c r="S60" s="95">
        <v>486</v>
      </c>
      <c r="T60" s="95">
        <v>601</v>
      </c>
      <c r="U60" s="98">
        <f>(3/3.236)*'New Rothbarth'!G59</f>
        <v>505.99085090444078</v>
      </c>
      <c r="V60" s="98">
        <f t="shared" si="4"/>
        <v>625.4046917178888</v>
      </c>
      <c r="X60" s="98">
        <v>424</v>
      </c>
      <c r="Y60" s="98">
        <v>524</v>
      </c>
      <c r="Z60" s="98">
        <f>(3/3.236)*'New Rothbarth'!H59</f>
        <v>445.27194879590792</v>
      </c>
      <c r="AA60" s="98">
        <f t="shared" si="5"/>
        <v>550.35612871174214</v>
      </c>
    </row>
    <row r="61" spans="1:27">
      <c r="A61" s="98">
        <f t="shared" si="0"/>
        <v>75600</v>
      </c>
      <c r="B61" s="98">
        <v>6300</v>
      </c>
      <c r="D61" s="95">
        <v>899</v>
      </c>
      <c r="E61" s="95">
        <v>1112</v>
      </c>
      <c r="F61" s="98">
        <f>(3/3.236)*'New Rothbarth'!D60</f>
        <v>995.88824229972886</v>
      </c>
      <c r="G61" s="98">
        <f t="shared" si="1"/>
        <v>1230.9178674824648</v>
      </c>
      <c r="I61" s="95">
        <v>699</v>
      </c>
      <c r="J61" s="95">
        <v>863</v>
      </c>
      <c r="K61" s="98">
        <f>(3/3.236)*'New Rothbarth'!E60</f>
        <v>756.55917778301023</v>
      </c>
      <c r="L61" s="98">
        <f t="shared" si="2"/>
        <v>935.10714373980068</v>
      </c>
      <c r="N61" s="95">
        <v>583</v>
      </c>
      <c r="O61" s="95">
        <v>721</v>
      </c>
      <c r="P61" s="98">
        <f>(3/3.236)*'New Rothbarth'!F60</f>
        <v>607.20805822745263</v>
      </c>
      <c r="Q61" s="98">
        <f t="shared" si="3"/>
        <v>750.50915996913147</v>
      </c>
      <c r="S61" s="95">
        <v>493</v>
      </c>
      <c r="T61" s="95">
        <v>609</v>
      </c>
      <c r="U61" s="98">
        <f>(3/3.236)*'New Rothbarth'!G60</f>
        <v>508.6885507800485</v>
      </c>
      <c r="V61" s="98">
        <f t="shared" si="4"/>
        <v>628.73904876413997</v>
      </c>
      <c r="X61" s="98">
        <v>430</v>
      </c>
      <c r="Y61" s="98">
        <v>532</v>
      </c>
      <c r="Z61" s="98">
        <f>(3/3.236)*'New Rothbarth'!H60</f>
        <v>447.6459246864427</v>
      </c>
      <c r="AA61" s="98">
        <f t="shared" si="5"/>
        <v>553.29036291244313</v>
      </c>
    </row>
    <row r="62" spans="1:27">
      <c r="A62" s="98">
        <f t="shared" si="0"/>
        <v>76800</v>
      </c>
      <c r="B62" s="98">
        <v>6400</v>
      </c>
      <c r="D62" s="95">
        <v>911</v>
      </c>
      <c r="E62" s="95">
        <v>1127</v>
      </c>
      <c r="F62" s="98">
        <f>(3/3.236)*'New Rothbarth'!D61</f>
        <v>1001.66606356518</v>
      </c>
      <c r="G62" s="98">
        <f t="shared" si="1"/>
        <v>1238.0592545665625</v>
      </c>
      <c r="I62" s="95">
        <v>709</v>
      </c>
      <c r="J62" s="95">
        <v>875</v>
      </c>
      <c r="K62" s="98">
        <f>(3/3.236)*'New Rothbarth'!E61</f>
        <v>760.76939011768263</v>
      </c>
      <c r="L62" s="98">
        <f t="shared" si="2"/>
        <v>940.31096618545575</v>
      </c>
      <c r="N62" s="95">
        <v>591</v>
      </c>
      <c r="O62" s="95">
        <v>731</v>
      </c>
      <c r="P62" s="98">
        <f>(3/3.236)*'New Rothbarth'!F61</f>
        <v>610.42823116163061</v>
      </c>
      <c r="Q62" s="98">
        <f t="shared" si="3"/>
        <v>754.48929371577537</v>
      </c>
      <c r="S62" s="95">
        <v>500</v>
      </c>
      <c r="T62" s="95">
        <v>617</v>
      </c>
      <c r="U62" s="98">
        <f>(3/3.236)*'New Rothbarth'!G61</f>
        <v>511.38625065565606</v>
      </c>
      <c r="V62" s="98">
        <f t="shared" si="4"/>
        <v>632.07340581039091</v>
      </c>
      <c r="X62" s="98">
        <v>436</v>
      </c>
      <c r="Y62" s="98">
        <v>539</v>
      </c>
      <c r="Z62" s="98">
        <f>(3/3.236)*'New Rothbarth'!H61</f>
        <v>450.01990057697731</v>
      </c>
      <c r="AA62" s="98">
        <f t="shared" si="5"/>
        <v>556.224597113144</v>
      </c>
    </row>
    <row r="63" spans="1:27">
      <c r="A63" s="98">
        <f t="shared" si="0"/>
        <v>78000</v>
      </c>
      <c r="B63" s="98">
        <v>6500</v>
      </c>
      <c r="D63" s="95">
        <v>924</v>
      </c>
      <c r="E63" s="95">
        <v>1142</v>
      </c>
      <c r="F63" s="98">
        <f>(3/3.236)*'New Rothbarth'!D62</f>
        <v>1009.2990191102086</v>
      </c>
      <c r="G63" s="98">
        <f t="shared" si="1"/>
        <v>1247.4935876202178</v>
      </c>
      <c r="I63" s="95">
        <v>718</v>
      </c>
      <c r="J63" s="95">
        <v>887</v>
      </c>
      <c r="K63" s="98">
        <f>(3/3.236)*'New Rothbarth'!E62</f>
        <v>766.41282827888153</v>
      </c>
      <c r="L63" s="98">
        <f t="shared" si="2"/>
        <v>947.28625575269757</v>
      </c>
      <c r="N63" s="95">
        <v>599</v>
      </c>
      <c r="O63" s="95">
        <v>740</v>
      </c>
      <c r="P63" s="98">
        <f>(3/3.236)*'New Rothbarth'!F62</f>
        <v>614.83102674366955</v>
      </c>
      <c r="Q63" s="98">
        <f t="shared" si="3"/>
        <v>759.93114905517552</v>
      </c>
      <c r="S63" s="95">
        <v>506</v>
      </c>
      <c r="T63" s="95">
        <v>626</v>
      </c>
      <c r="U63" s="98">
        <f>(3/3.236)*'New Rothbarth'!G62</f>
        <v>515.07469265450925</v>
      </c>
      <c r="V63" s="98">
        <f t="shared" si="4"/>
        <v>636.63232012097342</v>
      </c>
      <c r="X63" s="98">
        <v>442</v>
      </c>
      <c r="Y63" s="98">
        <v>546</v>
      </c>
      <c r="Z63" s="98">
        <f>(3/3.236)*'New Rothbarth'!H62</f>
        <v>453.26572953596815</v>
      </c>
      <c r="AA63" s="98">
        <f t="shared" si="5"/>
        <v>560.23644170645662</v>
      </c>
    </row>
    <row r="64" spans="1:27">
      <c r="A64" s="98">
        <f t="shared" si="0"/>
        <v>79200</v>
      </c>
      <c r="B64" s="98">
        <v>6600</v>
      </c>
      <c r="D64" s="95">
        <v>936</v>
      </c>
      <c r="E64" s="95">
        <v>1157</v>
      </c>
      <c r="F64" s="98">
        <f>(3/3.236)*'New Rothbarth'!D63</f>
        <v>1023.091821928503</v>
      </c>
      <c r="G64" s="98">
        <f t="shared" si="1"/>
        <v>1264.5414919036298</v>
      </c>
      <c r="I64" s="95">
        <v>728</v>
      </c>
      <c r="J64" s="95">
        <v>899</v>
      </c>
      <c r="K64" s="98">
        <f>(3/3.236)*'New Rothbarth'!E63</f>
        <v>776.81519537406064</v>
      </c>
      <c r="L64" s="98">
        <f t="shared" si="2"/>
        <v>960.14358148233896</v>
      </c>
      <c r="N64" s="95">
        <v>607</v>
      </c>
      <c r="O64" s="95">
        <v>750</v>
      </c>
      <c r="P64" s="98">
        <f>(3/3.236)*'New Rothbarth'!F63</f>
        <v>623.16064043959057</v>
      </c>
      <c r="Q64" s="98">
        <f t="shared" si="3"/>
        <v>770.22655158333396</v>
      </c>
      <c r="S64" s="95">
        <v>513</v>
      </c>
      <c r="T64" s="95">
        <v>635</v>
      </c>
      <c r="U64" s="98">
        <f>(3/3.236)*'New Rothbarth'!G63</f>
        <v>522.05282652826702</v>
      </c>
      <c r="V64" s="98">
        <f t="shared" si="4"/>
        <v>645.25729358893807</v>
      </c>
      <c r="X64" s="98">
        <v>448</v>
      </c>
      <c r="Y64" s="98">
        <v>554</v>
      </c>
      <c r="Z64" s="98">
        <f>(3/3.236)*'New Rothbarth'!H63</f>
        <v>459.40648734487502</v>
      </c>
      <c r="AA64" s="98">
        <f t="shared" si="5"/>
        <v>567.82641835826553</v>
      </c>
    </row>
    <row r="65" spans="1:27">
      <c r="A65" s="98">
        <f t="shared" si="0"/>
        <v>80400</v>
      </c>
      <c r="B65" s="98">
        <v>6700</v>
      </c>
      <c r="D65" s="95">
        <v>949</v>
      </c>
      <c r="E65" s="95">
        <v>1172</v>
      </c>
      <c r="F65" s="98">
        <f>(3/3.236)*'New Rothbarth'!D64</f>
        <v>1036.8846247467973</v>
      </c>
      <c r="G65" s="98">
        <f t="shared" si="1"/>
        <v>1281.5893961870413</v>
      </c>
      <c r="I65" s="95">
        <v>737</v>
      </c>
      <c r="J65" s="95">
        <v>911</v>
      </c>
      <c r="K65" s="98">
        <f>(3/3.236)*'New Rothbarth'!E64</f>
        <v>787.21756246923997</v>
      </c>
      <c r="L65" s="98">
        <f t="shared" si="2"/>
        <v>973.00090721198058</v>
      </c>
      <c r="N65" s="95">
        <v>615</v>
      </c>
      <c r="O65" s="95">
        <v>761</v>
      </c>
      <c r="P65" s="98">
        <f>(3/3.236)*'New Rothbarth'!F64</f>
        <v>631.49025413551146</v>
      </c>
      <c r="Q65" s="98">
        <f t="shared" si="3"/>
        <v>780.52195411149216</v>
      </c>
      <c r="S65" s="95">
        <v>520</v>
      </c>
      <c r="T65" s="95">
        <v>643</v>
      </c>
      <c r="U65" s="98">
        <f>(3/3.236)*'New Rothbarth'!G64</f>
        <v>529.03096040202468</v>
      </c>
      <c r="V65" s="98">
        <f t="shared" si="4"/>
        <v>653.88226705690249</v>
      </c>
      <c r="X65" s="98">
        <v>454</v>
      </c>
      <c r="Y65" s="98">
        <v>561</v>
      </c>
      <c r="Z65" s="98">
        <f>(3/3.236)*'New Rothbarth'!H64</f>
        <v>465.54724515378189</v>
      </c>
      <c r="AA65" s="98">
        <f t="shared" si="5"/>
        <v>575.41639501007444</v>
      </c>
    </row>
    <row r="66" spans="1:27">
      <c r="A66" s="98">
        <f t="shared" si="0"/>
        <v>81600</v>
      </c>
      <c r="B66" s="98">
        <v>6800</v>
      </c>
      <c r="D66" s="95">
        <v>961</v>
      </c>
      <c r="E66" s="95">
        <v>1188</v>
      </c>
      <c r="F66" s="98">
        <f>(3/3.236)*'New Rothbarth'!D65</f>
        <v>1050.6774275650912</v>
      </c>
      <c r="G66" s="98">
        <f t="shared" si="1"/>
        <v>1298.6373004704526</v>
      </c>
      <c r="I66" s="95">
        <v>747</v>
      </c>
      <c r="J66" s="95">
        <v>923</v>
      </c>
      <c r="K66" s="98">
        <f>(3/3.236)*'New Rothbarth'!E65</f>
        <v>797.61992956441907</v>
      </c>
      <c r="L66" s="98">
        <f t="shared" si="2"/>
        <v>985.85823294162196</v>
      </c>
      <c r="N66" s="95">
        <v>623</v>
      </c>
      <c r="O66" s="95">
        <v>770</v>
      </c>
      <c r="P66" s="98">
        <f>(3/3.236)*'New Rothbarth'!F65</f>
        <v>639.81986783143236</v>
      </c>
      <c r="Q66" s="98">
        <f t="shared" si="3"/>
        <v>790.81735663965037</v>
      </c>
      <c r="S66" s="95">
        <v>527</v>
      </c>
      <c r="T66" s="95">
        <v>651</v>
      </c>
      <c r="U66" s="98">
        <f>(3/3.236)*'New Rothbarth'!G65</f>
        <v>536.00909427578245</v>
      </c>
      <c r="V66" s="98">
        <f t="shared" si="4"/>
        <v>662.50724052486714</v>
      </c>
      <c r="X66" s="98">
        <v>460</v>
      </c>
      <c r="Y66" s="98">
        <v>568</v>
      </c>
      <c r="Z66" s="98">
        <f>(3/3.236)*'New Rothbarth'!H65</f>
        <v>471.68800296268864</v>
      </c>
      <c r="AA66" s="98">
        <f t="shared" si="5"/>
        <v>583.00637166188312</v>
      </c>
    </row>
    <row r="67" spans="1:27">
      <c r="A67" s="98">
        <f t="shared" si="0"/>
        <v>82800</v>
      </c>
      <c r="B67" s="98">
        <v>6900</v>
      </c>
      <c r="D67" s="95">
        <v>974</v>
      </c>
      <c r="E67" s="95">
        <v>1203</v>
      </c>
      <c r="F67" s="98">
        <f>(3/3.236)*'New Rothbarth'!D66</f>
        <v>1064.4702303833853</v>
      </c>
      <c r="G67" s="98">
        <f t="shared" si="1"/>
        <v>1315.6852047538644</v>
      </c>
      <c r="I67" s="95">
        <v>757</v>
      </c>
      <c r="J67" s="95">
        <v>935</v>
      </c>
      <c r="K67" s="98">
        <f>(3/3.236)*'New Rothbarth'!E66</f>
        <v>808.0222966595984</v>
      </c>
      <c r="L67" s="98">
        <f t="shared" si="2"/>
        <v>998.71555867126358</v>
      </c>
      <c r="N67" s="95">
        <v>631</v>
      </c>
      <c r="O67" s="95">
        <v>780</v>
      </c>
      <c r="P67" s="98">
        <f>(3/3.236)*'New Rothbarth'!F66</f>
        <v>648.14948152735315</v>
      </c>
      <c r="Q67" s="98">
        <f t="shared" si="3"/>
        <v>801.11275916780846</v>
      </c>
      <c r="S67" s="95">
        <v>533</v>
      </c>
      <c r="T67" s="95">
        <v>659</v>
      </c>
      <c r="U67" s="98">
        <f>(3/3.236)*'New Rothbarth'!G66</f>
        <v>542.9872281495401</v>
      </c>
      <c r="V67" s="98">
        <f t="shared" si="4"/>
        <v>671.13221399283157</v>
      </c>
      <c r="X67" s="98">
        <v>466</v>
      </c>
      <c r="Y67" s="98">
        <v>575</v>
      </c>
      <c r="Z67" s="98">
        <f>(3/3.236)*'New Rothbarth'!H66</f>
        <v>477.8287607715954</v>
      </c>
      <c r="AA67" s="98">
        <f t="shared" si="5"/>
        <v>590.59634831369192</v>
      </c>
    </row>
    <row r="68" spans="1:27">
      <c r="A68" s="98">
        <f t="shared" si="0"/>
        <v>84000</v>
      </c>
      <c r="B68" s="98">
        <v>7000</v>
      </c>
      <c r="D68" s="95">
        <v>986</v>
      </c>
      <c r="E68" s="95">
        <v>1218</v>
      </c>
      <c r="F68" s="98">
        <f>(3/3.236)*'New Rothbarth'!D67</f>
        <v>1078.2630332016797</v>
      </c>
      <c r="G68" s="98">
        <f t="shared" si="1"/>
        <v>1332.7331090372761</v>
      </c>
      <c r="I68" s="95">
        <v>767</v>
      </c>
      <c r="J68" s="95">
        <v>946</v>
      </c>
      <c r="K68" s="98">
        <f>(3/3.236)*'New Rothbarth'!E67</f>
        <v>818.42466375477773</v>
      </c>
      <c r="L68" s="98">
        <f t="shared" si="2"/>
        <v>1011.5728844009053</v>
      </c>
      <c r="N68" s="95">
        <v>639</v>
      </c>
      <c r="O68" s="95">
        <v>790</v>
      </c>
      <c r="P68" s="98">
        <f>(3/3.236)*'New Rothbarth'!F67</f>
        <v>656.47909522327404</v>
      </c>
      <c r="Q68" s="98">
        <f t="shared" si="3"/>
        <v>811.40816169596667</v>
      </c>
      <c r="S68" s="95">
        <v>540</v>
      </c>
      <c r="T68" s="95">
        <v>668</v>
      </c>
      <c r="U68" s="98">
        <f>(3/3.236)*'New Rothbarth'!G67</f>
        <v>549.96536202329787</v>
      </c>
      <c r="V68" s="98">
        <f t="shared" si="4"/>
        <v>679.75718746079622</v>
      </c>
      <c r="X68" s="98">
        <v>472</v>
      </c>
      <c r="Y68" s="98">
        <v>583</v>
      </c>
      <c r="Z68" s="98">
        <f>(3/3.236)*'New Rothbarth'!H67</f>
        <v>483.96951858050215</v>
      </c>
      <c r="AA68" s="98">
        <f t="shared" si="5"/>
        <v>598.1863249655006</v>
      </c>
    </row>
    <row r="69" spans="1:27">
      <c r="A69" s="98">
        <f t="shared" si="0"/>
        <v>85200</v>
      </c>
      <c r="B69" s="98">
        <v>7100</v>
      </c>
      <c r="D69" s="95">
        <v>998</v>
      </c>
      <c r="E69" s="95">
        <v>1233</v>
      </c>
      <c r="F69" s="98">
        <f>(3/3.236)*'New Rothbarth'!D68</f>
        <v>1092.0558360199739</v>
      </c>
      <c r="G69" s="98">
        <f t="shared" si="1"/>
        <v>1349.7810133206876</v>
      </c>
      <c r="I69" s="95">
        <v>776</v>
      </c>
      <c r="J69" s="95">
        <v>958</v>
      </c>
      <c r="K69" s="98">
        <f>(3/3.236)*'New Rothbarth'!E68</f>
        <v>828.82703084995683</v>
      </c>
      <c r="L69" s="98">
        <f t="shared" si="2"/>
        <v>1024.4302101305466</v>
      </c>
      <c r="N69" s="95">
        <v>647</v>
      </c>
      <c r="O69" s="95">
        <v>800</v>
      </c>
      <c r="P69" s="98">
        <f>(3/3.236)*'New Rothbarth'!F68</f>
        <v>664.80870891919494</v>
      </c>
      <c r="Q69" s="98">
        <f t="shared" si="3"/>
        <v>821.70356422412499</v>
      </c>
      <c r="S69" s="95">
        <v>547</v>
      </c>
      <c r="T69" s="95">
        <v>677</v>
      </c>
      <c r="U69" s="98">
        <f>(3/3.236)*'New Rothbarth'!G68</f>
        <v>556.94349589705564</v>
      </c>
      <c r="V69" s="98">
        <f t="shared" si="4"/>
        <v>688.38216092876075</v>
      </c>
      <c r="X69" s="98">
        <v>478</v>
      </c>
      <c r="Y69" s="98">
        <v>591</v>
      </c>
      <c r="Z69" s="98">
        <f>(3/3.236)*'New Rothbarth'!H68</f>
        <v>490.11027638940902</v>
      </c>
      <c r="AA69" s="98">
        <f t="shared" si="5"/>
        <v>605.77630161730951</v>
      </c>
    </row>
    <row r="70" spans="1:27">
      <c r="A70" s="98">
        <f t="shared" si="0"/>
        <v>86400</v>
      </c>
      <c r="B70" s="98">
        <v>7200</v>
      </c>
      <c r="D70" s="95">
        <v>1009</v>
      </c>
      <c r="E70" s="95">
        <v>1248</v>
      </c>
      <c r="F70" s="98">
        <f>(3/3.236)*'New Rothbarth'!D69</f>
        <v>1105.848638838268</v>
      </c>
      <c r="G70" s="98">
        <f t="shared" si="1"/>
        <v>1366.8289176040992</v>
      </c>
      <c r="I70" s="95">
        <v>785</v>
      </c>
      <c r="J70" s="95">
        <v>971</v>
      </c>
      <c r="K70" s="98">
        <f>(3/3.236)*'New Rothbarth'!E69</f>
        <v>839.22939794513616</v>
      </c>
      <c r="L70" s="98">
        <f t="shared" si="2"/>
        <v>1037.2875358601882</v>
      </c>
      <c r="N70" s="95">
        <v>654</v>
      </c>
      <c r="O70" s="95">
        <v>809</v>
      </c>
      <c r="P70" s="98">
        <f>(3/3.236)*'New Rothbarth'!F69</f>
        <v>673.13832261511573</v>
      </c>
      <c r="Q70" s="98">
        <f t="shared" si="3"/>
        <v>831.99896675228308</v>
      </c>
      <c r="S70" s="95">
        <v>554</v>
      </c>
      <c r="T70" s="95">
        <v>684</v>
      </c>
      <c r="U70" s="98">
        <f>(3/3.236)*'New Rothbarth'!G69</f>
        <v>563.92162977081341</v>
      </c>
      <c r="V70" s="98">
        <f t="shared" si="4"/>
        <v>697.00713439672541</v>
      </c>
      <c r="X70" s="98">
        <v>484</v>
      </c>
      <c r="Y70" s="98">
        <v>598</v>
      </c>
      <c r="Z70" s="98">
        <f>(3/3.236)*'New Rothbarth'!H69</f>
        <v>496.25103419831584</v>
      </c>
      <c r="AA70" s="98">
        <f t="shared" si="5"/>
        <v>613.36627826911831</v>
      </c>
    </row>
    <row r="71" spans="1:27">
      <c r="A71" s="98">
        <f t="shared" si="0"/>
        <v>87600</v>
      </c>
      <c r="B71" s="98">
        <v>7300</v>
      </c>
      <c r="D71" s="95">
        <v>1021</v>
      </c>
      <c r="E71" s="95">
        <v>1262</v>
      </c>
      <c r="F71" s="98">
        <f>(3/3.236)*'New Rothbarth'!D70</f>
        <v>1119.6414416565622</v>
      </c>
      <c r="G71" s="98">
        <f t="shared" si="1"/>
        <v>1383.8768218875109</v>
      </c>
      <c r="I71" s="95">
        <v>794</v>
      </c>
      <c r="J71" s="95">
        <v>982</v>
      </c>
      <c r="K71" s="98">
        <f>(3/3.236)*'New Rothbarth'!E70</f>
        <v>849.63176504031537</v>
      </c>
      <c r="L71" s="98">
        <f t="shared" si="2"/>
        <v>1050.1448615898298</v>
      </c>
      <c r="N71" s="95">
        <v>662</v>
      </c>
      <c r="O71" s="95">
        <v>818</v>
      </c>
      <c r="P71" s="98">
        <f>(3/3.236)*'New Rothbarth'!F70</f>
        <v>681.46793631103674</v>
      </c>
      <c r="Q71" s="98">
        <f t="shared" si="3"/>
        <v>842.2943692804414</v>
      </c>
      <c r="S71" s="95">
        <v>560</v>
      </c>
      <c r="T71" s="95">
        <v>693</v>
      </c>
      <c r="U71" s="98">
        <f>(3/3.236)*'New Rothbarth'!G70</f>
        <v>570.89976364457107</v>
      </c>
      <c r="V71" s="98">
        <f t="shared" si="4"/>
        <v>705.63210786468983</v>
      </c>
      <c r="X71" s="98">
        <v>490</v>
      </c>
      <c r="Y71" s="98">
        <v>605</v>
      </c>
      <c r="Z71" s="98">
        <f>(3/3.236)*'New Rothbarth'!H70</f>
        <v>502.39179200722259</v>
      </c>
      <c r="AA71" s="98">
        <f t="shared" si="5"/>
        <v>620.95625492092711</v>
      </c>
    </row>
    <row r="72" spans="1:27">
      <c r="A72" s="98">
        <f t="shared" si="0"/>
        <v>88800</v>
      </c>
      <c r="B72" s="98">
        <v>7400</v>
      </c>
      <c r="D72" s="95">
        <v>1033</v>
      </c>
      <c r="E72" s="95">
        <v>1276</v>
      </c>
      <c r="F72" s="98">
        <f>(3/3.236)*'New Rothbarth'!D71</f>
        <v>1130.6427908359256</v>
      </c>
      <c r="G72" s="98">
        <f t="shared" si="1"/>
        <v>1397.4744894732039</v>
      </c>
      <c r="I72" s="95">
        <v>803</v>
      </c>
      <c r="J72" s="95">
        <v>993</v>
      </c>
      <c r="K72" s="98">
        <f>(3/3.236)*'New Rothbarth'!E71</f>
        <v>857.82440494658715</v>
      </c>
      <c r="L72" s="98">
        <f t="shared" si="2"/>
        <v>1060.2709645139817</v>
      </c>
      <c r="N72" s="95">
        <v>670</v>
      </c>
      <c r="O72" s="95">
        <v>828</v>
      </c>
      <c r="P72" s="98">
        <f>(3/3.236)*'New Rothbarth'!F71</f>
        <v>687.91269057355305</v>
      </c>
      <c r="Q72" s="98">
        <f t="shared" si="3"/>
        <v>850.26008554891155</v>
      </c>
      <c r="S72" s="95">
        <v>567</v>
      </c>
      <c r="T72" s="95">
        <v>701</v>
      </c>
      <c r="U72" s="98">
        <f>(3/3.236)*'New Rothbarth'!G71</f>
        <v>576.29885652799408</v>
      </c>
      <c r="V72" s="98">
        <f t="shared" si="4"/>
        <v>712.3053866686007</v>
      </c>
      <c r="X72" s="98">
        <v>496</v>
      </c>
      <c r="Y72" s="98">
        <v>613</v>
      </c>
      <c r="Z72" s="98">
        <f>(3/3.236)*'New Rothbarth'!H71</f>
        <v>507.14299374463479</v>
      </c>
      <c r="AA72" s="98">
        <f t="shared" si="5"/>
        <v>626.82874026836862</v>
      </c>
    </row>
    <row r="73" spans="1:27">
      <c r="A73" s="98">
        <f t="shared" ref="A73:A118" si="6">12*B73</f>
        <v>90000</v>
      </c>
      <c r="B73" s="98">
        <v>7500</v>
      </c>
      <c r="D73" s="95">
        <v>1044</v>
      </c>
      <c r="E73" s="95">
        <v>1290</v>
      </c>
      <c r="F73" s="98">
        <f>(3/3.236)*'New Rothbarth'!D72</f>
        <v>1139.7492163921677</v>
      </c>
      <c r="G73" s="98">
        <f t="shared" ref="G73:G118" si="7">1.236*F73</f>
        <v>1408.7300314607191</v>
      </c>
      <c r="I73" s="95">
        <v>812</v>
      </c>
      <c r="J73" s="95">
        <v>1004</v>
      </c>
      <c r="K73" s="98">
        <f>(3/3.236)*'New Rothbarth'!E72</f>
        <v>864.51701483533861</v>
      </c>
      <c r="L73" s="98">
        <f t="shared" ref="L73:L118" si="8">1.236*K73</f>
        <v>1068.5430303364785</v>
      </c>
      <c r="N73" s="95">
        <v>677</v>
      </c>
      <c r="O73" s="95">
        <v>837</v>
      </c>
      <c r="P73" s="98">
        <f>(3/3.236)*'New Rothbarth'!F72</f>
        <v>693.07794493078416</v>
      </c>
      <c r="Q73" s="98">
        <f t="shared" ref="Q73:Q118" si="9">1.236*P73</f>
        <v>856.64433993444925</v>
      </c>
      <c r="S73" s="95">
        <v>574</v>
      </c>
      <c r="T73" s="95">
        <v>709</v>
      </c>
      <c r="U73" s="98">
        <f>(3/3.236)*'New Rothbarth'!G72</f>
        <v>580.62604836576452</v>
      </c>
      <c r="V73" s="98">
        <f t="shared" ref="V73:V118" si="10">1.236*U73</f>
        <v>717.65379578008492</v>
      </c>
      <c r="X73" s="98">
        <v>502</v>
      </c>
      <c r="Y73" s="98">
        <v>620</v>
      </c>
      <c r="Z73" s="98">
        <f>(3/3.236)*'New Rothbarth'!H72</f>
        <v>510.95092256187274</v>
      </c>
      <c r="AA73" s="98">
        <f t="shared" ref="AA73:AA118" si="11">1.236*Z73</f>
        <v>631.53534028647471</v>
      </c>
    </row>
    <row r="74" spans="1:27">
      <c r="A74" s="98">
        <f t="shared" si="6"/>
        <v>91200</v>
      </c>
      <c r="B74" s="98">
        <v>7600</v>
      </c>
      <c r="D74" s="95">
        <v>1055</v>
      </c>
      <c r="E74" s="95">
        <v>1305</v>
      </c>
      <c r="F74" s="98">
        <f>(3/3.236)*'New Rothbarth'!D73</f>
        <v>1148.85564194841</v>
      </c>
      <c r="G74" s="98">
        <f t="shared" si="7"/>
        <v>1419.9855734482348</v>
      </c>
      <c r="I74" s="95">
        <v>821</v>
      </c>
      <c r="J74" s="95">
        <v>1015</v>
      </c>
      <c r="K74" s="98">
        <f>(3/3.236)*'New Rothbarth'!E73</f>
        <v>871.20962472409019</v>
      </c>
      <c r="L74" s="98">
        <f t="shared" si="8"/>
        <v>1076.8150961589754</v>
      </c>
      <c r="N74" s="95">
        <v>685</v>
      </c>
      <c r="O74" s="95">
        <v>846</v>
      </c>
      <c r="P74" s="98">
        <f>(3/3.236)*'New Rothbarth'!F73</f>
        <v>698.24319928801526</v>
      </c>
      <c r="Q74" s="98">
        <f t="shared" si="9"/>
        <v>863.02859431998684</v>
      </c>
      <c r="S74" s="95">
        <v>581</v>
      </c>
      <c r="T74" s="95">
        <v>718</v>
      </c>
      <c r="U74" s="98">
        <f>(3/3.236)*'New Rothbarth'!G73</f>
        <v>584.95324020353485</v>
      </c>
      <c r="V74" s="98">
        <f t="shared" si="10"/>
        <v>723.00220489156902</v>
      </c>
      <c r="X74" s="98">
        <v>507</v>
      </c>
      <c r="Y74" s="98">
        <v>627</v>
      </c>
      <c r="Z74" s="98">
        <f>(3/3.236)*'New Rothbarth'!H73</f>
        <v>514.75885137911075</v>
      </c>
      <c r="AA74" s="98">
        <f t="shared" si="11"/>
        <v>636.24194030458091</v>
      </c>
    </row>
    <row r="75" spans="1:27">
      <c r="A75" s="98">
        <f t="shared" si="6"/>
        <v>92400</v>
      </c>
      <c r="B75" s="98">
        <v>7700</v>
      </c>
      <c r="D75" s="95">
        <v>1067</v>
      </c>
      <c r="E75" s="95">
        <v>1319</v>
      </c>
      <c r="F75" s="98">
        <f>(3/3.236)*'New Rothbarth'!D74</f>
        <v>1157.9620675046522</v>
      </c>
      <c r="G75" s="98">
        <f t="shared" si="7"/>
        <v>1431.2411154357501</v>
      </c>
      <c r="I75" s="95">
        <v>830</v>
      </c>
      <c r="J75" s="95">
        <v>1026</v>
      </c>
      <c r="K75" s="98">
        <f>(3/3.236)*'New Rothbarth'!E74</f>
        <v>877.90223461284177</v>
      </c>
      <c r="L75" s="98">
        <f t="shared" si="8"/>
        <v>1085.0871619814725</v>
      </c>
      <c r="N75" s="95">
        <v>692</v>
      </c>
      <c r="O75" s="95">
        <v>855</v>
      </c>
      <c r="P75" s="98">
        <f>(3/3.236)*'New Rothbarth'!F74</f>
        <v>703.40845364524648</v>
      </c>
      <c r="Q75" s="98">
        <f t="shared" si="9"/>
        <v>869.41284870552465</v>
      </c>
      <c r="S75" s="95">
        <v>587</v>
      </c>
      <c r="T75" s="95">
        <v>726</v>
      </c>
      <c r="U75" s="98">
        <f>(3/3.236)*'New Rothbarth'!G74</f>
        <v>589.28043204130518</v>
      </c>
      <c r="V75" s="98">
        <f t="shared" si="10"/>
        <v>728.35061400305324</v>
      </c>
      <c r="X75" s="98">
        <v>513</v>
      </c>
      <c r="Y75" s="98">
        <v>634</v>
      </c>
      <c r="Z75" s="98">
        <f>(3/3.236)*'New Rothbarth'!H74</f>
        <v>518.56678019634865</v>
      </c>
      <c r="AA75" s="98">
        <f t="shared" si="11"/>
        <v>640.94854032268688</v>
      </c>
    </row>
    <row r="76" spans="1:27">
      <c r="A76" s="98">
        <f t="shared" si="6"/>
        <v>93600</v>
      </c>
      <c r="B76" s="98">
        <v>7800</v>
      </c>
      <c r="D76" s="95">
        <v>1078</v>
      </c>
      <c r="E76" s="95">
        <v>1333</v>
      </c>
      <c r="F76" s="98">
        <f>(3/3.236)*'New Rothbarth'!D75</f>
        <v>1167.0684930608945</v>
      </c>
      <c r="G76" s="98">
        <f t="shared" si="7"/>
        <v>1442.4966574232656</v>
      </c>
      <c r="I76" s="95">
        <v>839</v>
      </c>
      <c r="J76" s="95">
        <v>1037</v>
      </c>
      <c r="K76" s="98">
        <f>(3/3.236)*'New Rothbarth'!E75</f>
        <v>884.59484450159323</v>
      </c>
      <c r="L76" s="98">
        <f t="shared" si="8"/>
        <v>1093.3592278039691</v>
      </c>
      <c r="N76" s="95">
        <v>700</v>
      </c>
      <c r="O76" s="95">
        <v>865</v>
      </c>
      <c r="P76" s="98">
        <f>(3/3.236)*'New Rothbarth'!F75</f>
        <v>708.57370800247759</v>
      </c>
      <c r="Q76" s="98">
        <f t="shared" si="9"/>
        <v>875.79710309106224</v>
      </c>
      <c r="S76" s="95">
        <v>594</v>
      </c>
      <c r="T76" s="95">
        <v>734</v>
      </c>
      <c r="U76" s="98">
        <f>(3/3.236)*'New Rothbarth'!G75</f>
        <v>593.60762387907562</v>
      </c>
      <c r="V76" s="98">
        <f t="shared" si="10"/>
        <v>733.69902311453745</v>
      </c>
      <c r="X76" s="98">
        <v>519</v>
      </c>
      <c r="Y76" s="98">
        <v>642</v>
      </c>
      <c r="Z76" s="98">
        <f>(3/3.236)*'New Rothbarth'!H75</f>
        <v>522.37470901358654</v>
      </c>
      <c r="AA76" s="98">
        <f t="shared" si="11"/>
        <v>645.65514034079297</v>
      </c>
    </row>
    <row r="77" spans="1:27">
      <c r="A77" s="98">
        <f t="shared" si="6"/>
        <v>94800</v>
      </c>
      <c r="B77" s="98">
        <v>7900</v>
      </c>
      <c r="D77" s="95">
        <v>1089</v>
      </c>
      <c r="E77" s="95">
        <v>1346</v>
      </c>
      <c r="F77" s="98">
        <f>(3/3.236)*'New Rothbarth'!D76</f>
        <v>1176.1749186171369</v>
      </c>
      <c r="G77" s="98">
        <f t="shared" si="7"/>
        <v>1453.7521994107813</v>
      </c>
      <c r="I77" s="95">
        <v>848</v>
      </c>
      <c r="J77" s="95">
        <v>1048</v>
      </c>
      <c r="K77" s="98">
        <f>(3/3.236)*'New Rothbarth'!E76</f>
        <v>891.28745439034481</v>
      </c>
      <c r="L77" s="98">
        <f t="shared" si="8"/>
        <v>1101.6312936264662</v>
      </c>
      <c r="N77" s="95">
        <v>707</v>
      </c>
      <c r="O77" s="95">
        <v>874</v>
      </c>
      <c r="P77" s="98">
        <f>(3/3.236)*'New Rothbarth'!F76</f>
        <v>713.73896235970881</v>
      </c>
      <c r="Q77" s="98">
        <f t="shared" si="9"/>
        <v>882.18135747660006</v>
      </c>
      <c r="S77" s="95">
        <v>601</v>
      </c>
      <c r="T77" s="95">
        <v>742</v>
      </c>
      <c r="U77" s="98">
        <f>(3/3.236)*'New Rothbarth'!G76</f>
        <v>597.93481571684606</v>
      </c>
      <c r="V77" s="98">
        <f t="shared" si="10"/>
        <v>739.04743222602167</v>
      </c>
      <c r="X77" s="98">
        <v>525</v>
      </c>
      <c r="Y77" s="98">
        <v>649</v>
      </c>
      <c r="Z77" s="98">
        <f>(3/3.236)*'New Rothbarth'!H76</f>
        <v>526.18263783082466</v>
      </c>
      <c r="AA77" s="98">
        <f t="shared" si="11"/>
        <v>650.36174035889928</v>
      </c>
    </row>
    <row r="78" spans="1:27">
      <c r="A78" s="98">
        <f t="shared" si="6"/>
        <v>96000</v>
      </c>
      <c r="B78" s="98">
        <v>8000</v>
      </c>
      <c r="D78" s="95">
        <v>1100</v>
      </c>
      <c r="E78" s="95">
        <v>1360</v>
      </c>
      <c r="F78" s="98">
        <f>(3/3.236)*'New Rothbarth'!D77</f>
        <v>1185.281344173379</v>
      </c>
      <c r="G78" s="98">
        <f t="shared" si="7"/>
        <v>1465.0077413982965</v>
      </c>
      <c r="I78" s="95">
        <v>857</v>
      </c>
      <c r="J78" s="95">
        <v>1059</v>
      </c>
      <c r="K78" s="98">
        <f>(3/3.236)*'New Rothbarth'!E77</f>
        <v>897.98006427909627</v>
      </c>
      <c r="L78" s="98">
        <f t="shared" si="8"/>
        <v>1109.9033594489629</v>
      </c>
      <c r="N78" s="95">
        <v>714</v>
      </c>
      <c r="O78" s="95">
        <v>883</v>
      </c>
      <c r="P78" s="98">
        <f>(3/3.236)*'New Rothbarth'!F77</f>
        <v>718.90421671694003</v>
      </c>
      <c r="Q78" s="98">
        <f t="shared" si="9"/>
        <v>888.56561186213787</v>
      </c>
      <c r="S78" s="95">
        <v>607</v>
      </c>
      <c r="T78" s="95">
        <v>750</v>
      </c>
      <c r="U78" s="98">
        <f>(3/3.236)*'New Rothbarth'!G77</f>
        <v>602.2620075546165</v>
      </c>
      <c r="V78" s="98">
        <f t="shared" si="10"/>
        <v>744.395841337506</v>
      </c>
      <c r="X78" s="98">
        <v>531</v>
      </c>
      <c r="Y78" s="98">
        <v>656</v>
      </c>
      <c r="Z78" s="98">
        <f>(3/3.236)*'New Rothbarth'!H77</f>
        <v>529.99056664806267</v>
      </c>
      <c r="AA78" s="98">
        <f t="shared" si="11"/>
        <v>655.06834037700548</v>
      </c>
    </row>
    <row r="79" spans="1:27">
      <c r="A79" s="98">
        <f t="shared" si="6"/>
        <v>97200</v>
      </c>
      <c r="B79" s="98">
        <v>8100</v>
      </c>
      <c r="D79" s="95">
        <v>1112</v>
      </c>
      <c r="E79" s="95">
        <v>1374</v>
      </c>
      <c r="F79" s="98">
        <f>(3/3.236)*'New Rothbarth'!D78</f>
        <v>1194.3877697296214</v>
      </c>
      <c r="G79" s="98">
        <f t="shared" si="7"/>
        <v>1476.263283385812</v>
      </c>
      <c r="I79" s="95">
        <v>865</v>
      </c>
      <c r="J79" s="95">
        <v>1069</v>
      </c>
      <c r="K79" s="98">
        <f>(3/3.236)*'New Rothbarth'!E78</f>
        <v>904.67267416784784</v>
      </c>
      <c r="L79" s="98">
        <f t="shared" si="8"/>
        <v>1118.17542527146</v>
      </c>
      <c r="N79" s="95">
        <v>722</v>
      </c>
      <c r="O79" s="95">
        <v>892</v>
      </c>
      <c r="P79" s="98">
        <f>(3/3.236)*'New Rothbarth'!F78</f>
        <v>724.06947107417113</v>
      </c>
      <c r="Q79" s="98">
        <f t="shared" si="9"/>
        <v>894.94986624767546</v>
      </c>
      <c r="S79" s="95">
        <v>614</v>
      </c>
      <c r="T79" s="95">
        <v>759</v>
      </c>
      <c r="U79" s="98">
        <f>(3/3.236)*'New Rothbarth'!G78</f>
        <v>606.58919939238694</v>
      </c>
      <c r="V79" s="98">
        <f t="shared" si="10"/>
        <v>749.74425044899021</v>
      </c>
      <c r="X79" s="98">
        <v>536</v>
      </c>
      <c r="Y79" s="98">
        <v>663</v>
      </c>
      <c r="Z79" s="98">
        <f>(3/3.236)*'New Rothbarth'!H78</f>
        <v>533.79849546530056</v>
      </c>
      <c r="AA79" s="98">
        <f t="shared" si="11"/>
        <v>659.77494039511146</v>
      </c>
    </row>
    <row r="80" spans="1:27">
      <c r="A80" s="98">
        <f t="shared" si="6"/>
        <v>98400</v>
      </c>
      <c r="B80" s="98">
        <v>8200</v>
      </c>
      <c r="D80" s="95">
        <v>1123</v>
      </c>
      <c r="E80" s="95">
        <v>1387</v>
      </c>
      <c r="F80" s="98">
        <f>(3/3.236)*'New Rothbarth'!D79</f>
        <v>1203.4941952858637</v>
      </c>
      <c r="G80" s="98">
        <f t="shared" si="7"/>
        <v>1487.5188253733274</v>
      </c>
      <c r="I80" s="95">
        <v>874</v>
      </c>
      <c r="J80" s="95">
        <v>1080</v>
      </c>
      <c r="K80" s="98">
        <f>(3/3.236)*'New Rothbarth'!E79</f>
        <v>911.36528405659931</v>
      </c>
      <c r="L80" s="98">
        <f t="shared" si="8"/>
        <v>1126.4474910939568</v>
      </c>
      <c r="N80" s="95">
        <v>729</v>
      </c>
      <c r="O80" s="95">
        <v>901</v>
      </c>
      <c r="P80" s="98">
        <f>(3/3.236)*'New Rothbarth'!F79</f>
        <v>729.23472543140235</v>
      </c>
      <c r="Q80" s="98">
        <f t="shared" si="9"/>
        <v>901.33412063321327</v>
      </c>
      <c r="S80" s="95">
        <v>620</v>
      </c>
      <c r="T80" s="95">
        <v>767</v>
      </c>
      <c r="U80" s="98">
        <f>(3/3.236)*'New Rothbarth'!G79</f>
        <v>610.91639123015727</v>
      </c>
      <c r="V80" s="98">
        <f t="shared" si="10"/>
        <v>755.09265956047443</v>
      </c>
      <c r="X80" s="98">
        <v>542</v>
      </c>
      <c r="Y80" s="98">
        <v>670</v>
      </c>
      <c r="Z80" s="98">
        <f>(3/3.236)*'New Rothbarth'!H79</f>
        <v>537.60642428253846</v>
      </c>
      <c r="AA80" s="98">
        <f t="shared" si="11"/>
        <v>664.48154041321754</v>
      </c>
    </row>
    <row r="81" spans="1:27">
      <c r="A81" s="98">
        <f t="shared" si="6"/>
        <v>99600</v>
      </c>
      <c r="B81" s="98">
        <v>8300</v>
      </c>
      <c r="D81" s="95">
        <v>1134</v>
      </c>
      <c r="E81" s="95">
        <v>1401</v>
      </c>
      <c r="F81" s="98">
        <f>(3/3.236)*'New Rothbarth'!D80</f>
        <v>1211.7020240075444</v>
      </c>
      <c r="G81" s="98">
        <f t="shared" si="7"/>
        <v>1497.6637016733248</v>
      </c>
      <c r="I81" s="95">
        <v>882</v>
      </c>
      <c r="J81" s="95">
        <v>1091</v>
      </c>
      <c r="K81" s="98">
        <f>(3/3.236)*'New Rothbarth'!E80</f>
        <v>917.24285809983462</v>
      </c>
      <c r="L81" s="98">
        <f t="shared" si="8"/>
        <v>1133.7121726113955</v>
      </c>
      <c r="N81" s="95">
        <v>736</v>
      </c>
      <c r="O81" s="95">
        <v>910</v>
      </c>
      <c r="P81" s="98">
        <f>(3/3.236)*'New Rothbarth'!F80</f>
        <v>733.66524364655595</v>
      </c>
      <c r="Q81" s="98">
        <f t="shared" si="9"/>
        <v>906.81024114714319</v>
      </c>
      <c r="S81" s="95">
        <v>627</v>
      </c>
      <c r="T81" s="95">
        <v>775</v>
      </c>
      <c r="U81" s="98">
        <f>(3/3.236)*'New Rothbarth'!G80</f>
        <v>614.62805786490219</v>
      </c>
      <c r="V81" s="98">
        <f t="shared" si="10"/>
        <v>759.68027952101909</v>
      </c>
      <c r="X81" s="98">
        <v>548</v>
      </c>
      <c r="Y81" s="98">
        <v>677</v>
      </c>
      <c r="Z81" s="98">
        <f>(3/3.236)*'New Rothbarth'!H80</f>
        <v>540.8726909211141</v>
      </c>
      <c r="AA81" s="98">
        <f t="shared" si="11"/>
        <v>668.51864597849703</v>
      </c>
    </row>
    <row r="82" spans="1:27">
      <c r="A82" s="98">
        <f t="shared" si="6"/>
        <v>100800</v>
      </c>
      <c r="B82" s="98">
        <v>8400</v>
      </c>
      <c r="D82" s="95">
        <v>1144</v>
      </c>
      <c r="E82" s="95">
        <v>1414</v>
      </c>
      <c r="F82" s="98">
        <f>(3/3.236)*'New Rothbarth'!D81</f>
        <v>1219.8722622074827</v>
      </c>
      <c r="G82" s="98">
        <f t="shared" si="7"/>
        <v>1507.7621160884485</v>
      </c>
      <c r="I82" s="95">
        <v>891</v>
      </c>
      <c r="J82" s="95">
        <v>1101</v>
      </c>
      <c r="K82" s="98">
        <f>(3/3.236)*'New Rothbarth'!E81</f>
        <v>923.08633718357987</v>
      </c>
      <c r="L82" s="98">
        <f t="shared" si="8"/>
        <v>1140.9347127589047</v>
      </c>
      <c r="N82" s="95">
        <v>743</v>
      </c>
      <c r="O82" s="95">
        <v>919</v>
      </c>
      <c r="P82" s="98">
        <f>(3/3.236)*'New Rothbarth'!F81</f>
        <v>738.0650260368526</v>
      </c>
      <c r="Q82" s="98">
        <f t="shared" si="9"/>
        <v>912.24837218154983</v>
      </c>
      <c r="S82" s="95">
        <v>633</v>
      </c>
      <c r="T82" s="95">
        <v>783</v>
      </c>
      <c r="U82" s="98">
        <f>(3/3.236)*'New Rothbarth'!G81</f>
        <v>618.31397556237323</v>
      </c>
      <c r="V82" s="98">
        <f t="shared" si="10"/>
        <v>764.23607379509326</v>
      </c>
      <c r="X82" s="98">
        <v>553</v>
      </c>
      <c r="Y82" s="98">
        <v>684</v>
      </c>
      <c r="Z82" s="98">
        <f>(3/3.236)*'New Rothbarth'!H81</f>
        <v>544.1162984948885</v>
      </c>
      <c r="AA82" s="98">
        <f t="shared" si="11"/>
        <v>672.52774493968218</v>
      </c>
    </row>
    <row r="83" spans="1:27">
      <c r="A83" s="98">
        <f t="shared" si="6"/>
        <v>102000</v>
      </c>
      <c r="B83" s="98">
        <v>8500</v>
      </c>
      <c r="D83" s="95">
        <v>1155</v>
      </c>
      <c r="E83" s="95">
        <v>1428</v>
      </c>
      <c r="F83" s="98">
        <f>(3/3.236)*'New Rothbarth'!D82</f>
        <v>1228.0425004074209</v>
      </c>
      <c r="G83" s="98">
        <f t="shared" si="7"/>
        <v>1517.8605305035721</v>
      </c>
      <c r="I83" s="95">
        <v>899</v>
      </c>
      <c r="J83" s="95">
        <v>1112</v>
      </c>
      <c r="K83" s="98">
        <f>(3/3.236)*'New Rothbarth'!E82</f>
        <v>928.92981626732535</v>
      </c>
      <c r="L83" s="98">
        <f t="shared" si="8"/>
        <v>1148.1572529064142</v>
      </c>
      <c r="N83" s="95">
        <v>750</v>
      </c>
      <c r="O83" s="95">
        <v>928</v>
      </c>
      <c r="P83" s="98">
        <f>(3/3.236)*'New Rothbarth'!F82</f>
        <v>742.46480842714925</v>
      </c>
      <c r="Q83" s="98">
        <f t="shared" si="9"/>
        <v>917.68650321595646</v>
      </c>
      <c r="S83" s="95">
        <v>640</v>
      </c>
      <c r="T83" s="95">
        <v>791</v>
      </c>
      <c r="U83" s="98">
        <f>(3/3.236)*'New Rothbarth'!G82</f>
        <v>621.99989325984427</v>
      </c>
      <c r="V83" s="98">
        <f t="shared" si="10"/>
        <v>768.79186806916755</v>
      </c>
      <c r="X83" s="98">
        <v>559</v>
      </c>
      <c r="Y83" s="98">
        <v>691</v>
      </c>
      <c r="Z83" s="98">
        <f>(3/3.236)*'New Rothbarth'!H82</f>
        <v>547.35990606866301</v>
      </c>
      <c r="AA83" s="98">
        <f t="shared" si="11"/>
        <v>676.53684390086744</v>
      </c>
    </row>
    <row r="84" spans="1:27">
      <c r="A84" s="98">
        <f t="shared" si="6"/>
        <v>103200</v>
      </c>
      <c r="B84" s="98">
        <v>8600</v>
      </c>
      <c r="D84" s="95">
        <v>1166</v>
      </c>
      <c r="E84" s="95">
        <v>1441</v>
      </c>
      <c r="F84" s="98">
        <f>(3/3.236)*'New Rothbarth'!D83</f>
        <v>1236.2127386073589</v>
      </c>
      <c r="G84" s="98">
        <f t="shared" si="7"/>
        <v>1527.9589449186956</v>
      </c>
      <c r="I84" s="95">
        <v>908</v>
      </c>
      <c r="J84" s="95">
        <v>1122</v>
      </c>
      <c r="K84" s="98">
        <f>(3/3.236)*'New Rothbarth'!E83</f>
        <v>934.77329535107071</v>
      </c>
      <c r="L84" s="98">
        <f t="shared" si="8"/>
        <v>1155.3797930539233</v>
      </c>
      <c r="N84" s="95">
        <v>758</v>
      </c>
      <c r="O84" s="95">
        <v>936</v>
      </c>
      <c r="P84" s="98">
        <f>(3/3.236)*'New Rothbarth'!F83</f>
        <v>746.86459081744579</v>
      </c>
      <c r="Q84" s="98">
        <f t="shared" si="9"/>
        <v>923.12463425036299</v>
      </c>
      <c r="S84" s="95">
        <v>646</v>
      </c>
      <c r="T84" s="95">
        <v>799</v>
      </c>
      <c r="U84" s="98">
        <f>(3/3.236)*'New Rothbarth'!G83</f>
        <v>625.68581095731531</v>
      </c>
      <c r="V84" s="98">
        <f t="shared" si="10"/>
        <v>773.34766234324172</v>
      </c>
      <c r="X84" s="98">
        <v>565</v>
      </c>
      <c r="Y84" s="98">
        <v>698</v>
      </c>
      <c r="Z84" s="98">
        <f>(3/3.236)*'New Rothbarth'!H83</f>
        <v>550.60351364243741</v>
      </c>
      <c r="AA84" s="98">
        <f t="shared" si="11"/>
        <v>680.54594286205258</v>
      </c>
    </row>
    <row r="85" spans="1:27">
      <c r="A85" s="98">
        <f t="shared" si="6"/>
        <v>104400</v>
      </c>
      <c r="B85" s="98">
        <v>8700</v>
      </c>
      <c r="D85" s="95">
        <v>1177</v>
      </c>
      <c r="E85" s="95">
        <v>1454</v>
      </c>
      <c r="F85" s="98">
        <f>(3/3.236)*'New Rothbarth'!D84</f>
        <v>1244.3829768072972</v>
      </c>
      <c r="G85" s="98">
        <f t="shared" si="7"/>
        <v>1538.0573593338192</v>
      </c>
      <c r="I85" s="95">
        <v>916</v>
      </c>
      <c r="J85" s="95">
        <v>1133</v>
      </c>
      <c r="K85" s="98">
        <f>(3/3.236)*'New Rothbarth'!E84</f>
        <v>940.61677443481608</v>
      </c>
      <c r="L85" s="98">
        <f t="shared" si="8"/>
        <v>1162.6023332014327</v>
      </c>
      <c r="N85" s="95">
        <v>765</v>
      </c>
      <c r="O85" s="95">
        <v>945</v>
      </c>
      <c r="P85" s="98">
        <f>(3/3.236)*'New Rothbarth'!F84</f>
        <v>751.26437320774244</v>
      </c>
      <c r="Q85" s="98">
        <f t="shared" si="9"/>
        <v>928.56276528476963</v>
      </c>
      <c r="S85" s="95">
        <v>653</v>
      </c>
      <c r="T85" s="95">
        <v>807</v>
      </c>
      <c r="U85" s="98">
        <f>(3/3.236)*'New Rothbarth'!G84</f>
        <v>629.37172865478624</v>
      </c>
      <c r="V85" s="98">
        <f t="shared" si="10"/>
        <v>777.90345661731578</v>
      </c>
      <c r="X85" s="98">
        <v>570</v>
      </c>
      <c r="Y85" s="98">
        <v>705</v>
      </c>
      <c r="Z85" s="98">
        <f>(3/3.236)*'New Rothbarth'!H84</f>
        <v>553.84712121621192</v>
      </c>
      <c r="AA85" s="98">
        <f t="shared" si="11"/>
        <v>684.55504182323796</v>
      </c>
    </row>
    <row r="86" spans="1:27">
      <c r="A86" s="98">
        <f t="shared" si="6"/>
        <v>105600</v>
      </c>
      <c r="B86" s="98">
        <v>8800</v>
      </c>
      <c r="D86" s="95">
        <v>1187</v>
      </c>
      <c r="E86" s="95">
        <v>1467</v>
      </c>
      <c r="F86" s="98">
        <f>(3/3.236)*'New Rothbarth'!D85</f>
        <v>1252.5532150072354</v>
      </c>
      <c r="G86" s="98">
        <f t="shared" si="7"/>
        <v>1548.1557737489429</v>
      </c>
      <c r="I86" s="95">
        <v>925</v>
      </c>
      <c r="J86" s="95">
        <v>1143</v>
      </c>
      <c r="K86" s="98">
        <f>(3/3.236)*'New Rothbarth'!E85</f>
        <v>946.46025351856144</v>
      </c>
      <c r="L86" s="98">
        <f t="shared" si="8"/>
        <v>1169.824873348942</v>
      </c>
      <c r="N86" s="95">
        <v>772</v>
      </c>
      <c r="O86" s="95">
        <v>954</v>
      </c>
      <c r="P86" s="98">
        <f>(3/3.236)*'New Rothbarth'!F85</f>
        <v>755.66415559803909</v>
      </c>
      <c r="Q86" s="98">
        <f t="shared" si="9"/>
        <v>934.00089631917626</v>
      </c>
      <c r="S86" s="95">
        <v>659</v>
      </c>
      <c r="T86" s="95">
        <v>815</v>
      </c>
      <c r="U86" s="98">
        <f>(3/3.236)*'New Rothbarth'!G85</f>
        <v>633.05764635225728</v>
      </c>
      <c r="V86" s="98">
        <f t="shared" si="10"/>
        <v>782.45925089138996</v>
      </c>
      <c r="X86" s="98">
        <v>576</v>
      </c>
      <c r="Y86" s="98">
        <v>712</v>
      </c>
      <c r="Z86" s="98">
        <f>(3/3.236)*'New Rothbarth'!H85</f>
        <v>557.09072878998643</v>
      </c>
      <c r="AA86" s="98">
        <f t="shared" si="11"/>
        <v>688.56414078442322</v>
      </c>
    </row>
    <row r="87" spans="1:27">
      <c r="A87" s="98">
        <f t="shared" si="6"/>
        <v>106800</v>
      </c>
      <c r="B87" s="98">
        <v>8900</v>
      </c>
      <c r="D87" s="95">
        <v>1198</v>
      </c>
      <c r="E87" s="95">
        <v>1481</v>
      </c>
      <c r="F87" s="98">
        <f>(3/3.236)*'New Rothbarth'!D86</f>
        <v>1260.7234532071736</v>
      </c>
      <c r="G87" s="98">
        <f t="shared" si="7"/>
        <v>1558.2541881640666</v>
      </c>
      <c r="I87" s="95">
        <v>933</v>
      </c>
      <c r="J87" s="95">
        <v>1153</v>
      </c>
      <c r="K87" s="98">
        <f>(3/3.236)*'New Rothbarth'!E86</f>
        <v>952.30373260230681</v>
      </c>
      <c r="L87" s="98">
        <f t="shared" si="8"/>
        <v>1177.0474134964511</v>
      </c>
      <c r="N87" s="95">
        <v>779</v>
      </c>
      <c r="O87" s="95">
        <v>962</v>
      </c>
      <c r="P87" s="98">
        <f>(3/3.236)*'New Rothbarth'!F86</f>
        <v>760.06393798833574</v>
      </c>
      <c r="Q87" s="98">
        <f t="shared" si="9"/>
        <v>939.43902735358301</v>
      </c>
      <c r="S87" s="95">
        <v>665</v>
      </c>
      <c r="T87" s="95">
        <v>822</v>
      </c>
      <c r="U87" s="98">
        <f>(3/3.236)*'New Rothbarth'!G86</f>
        <v>636.74356404972832</v>
      </c>
      <c r="V87" s="98">
        <f t="shared" si="10"/>
        <v>787.01504516546424</v>
      </c>
      <c r="X87" s="98">
        <v>582</v>
      </c>
      <c r="Y87" s="98">
        <v>719</v>
      </c>
      <c r="Z87" s="98">
        <f>(3/3.236)*'New Rothbarth'!H86</f>
        <v>560.33433636376094</v>
      </c>
      <c r="AA87" s="98">
        <f t="shared" si="11"/>
        <v>692.57323974560848</v>
      </c>
    </row>
    <row r="88" spans="1:27">
      <c r="A88" s="98">
        <f t="shared" si="6"/>
        <v>108000</v>
      </c>
      <c r="B88" s="98">
        <v>9000</v>
      </c>
      <c r="D88" s="95">
        <v>1208</v>
      </c>
      <c r="E88" s="95">
        <v>1493</v>
      </c>
      <c r="F88" s="98">
        <f>(3/3.236)*'New Rothbarth'!D87</f>
        <v>1268.8936914071116</v>
      </c>
      <c r="G88" s="98">
        <f t="shared" si="7"/>
        <v>1568.35260257919</v>
      </c>
      <c r="I88" s="95">
        <v>941</v>
      </c>
      <c r="J88" s="95">
        <v>1163</v>
      </c>
      <c r="K88" s="98">
        <f>(3/3.236)*'New Rothbarth'!E87</f>
        <v>958.14721168605229</v>
      </c>
      <c r="L88" s="98">
        <f t="shared" si="8"/>
        <v>1184.2699536439607</v>
      </c>
      <c r="N88" s="95">
        <v>786</v>
      </c>
      <c r="O88" s="95">
        <v>971</v>
      </c>
      <c r="P88" s="98">
        <f>(3/3.236)*'New Rothbarth'!F87</f>
        <v>764.4637203786325</v>
      </c>
      <c r="Q88" s="98">
        <f t="shared" si="9"/>
        <v>944.87715838798977</v>
      </c>
      <c r="S88" s="95">
        <v>672</v>
      </c>
      <c r="T88" s="95">
        <v>830</v>
      </c>
      <c r="U88" s="98">
        <f>(3/3.236)*'New Rothbarth'!G87</f>
        <v>640.42948174719936</v>
      </c>
      <c r="V88" s="98">
        <f t="shared" si="10"/>
        <v>791.57083943953842</v>
      </c>
      <c r="X88" s="98">
        <v>587</v>
      </c>
      <c r="Y88" s="98">
        <v>726</v>
      </c>
      <c r="Z88" s="98">
        <f>(3/3.236)*'New Rothbarth'!H87</f>
        <v>563.57794393753545</v>
      </c>
      <c r="AA88" s="98">
        <f t="shared" si="11"/>
        <v>696.58233870679385</v>
      </c>
    </row>
    <row r="89" spans="1:27">
      <c r="A89" s="98">
        <f t="shared" si="6"/>
        <v>109200</v>
      </c>
      <c r="B89" s="98">
        <v>9100</v>
      </c>
      <c r="D89" s="95">
        <v>1219</v>
      </c>
      <c r="E89" s="95">
        <v>1506</v>
      </c>
      <c r="F89" s="98">
        <f>(3/3.236)*'New Rothbarth'!D88</f>
        <v>1277.1114071834709</v>
      </c>
      <c r="G89" s="98">
        <f t="shared" si="7"/>
        <v>1578.5096992787701</v>
      </c>
      <c r="I89" s="95">
        <v>949</v>
      </c>
      <c r="J89" s="95">
        <v>1173</v>
      </c>
      <c r="K89" s="98">
        <f>(3/3.236)*'New Rothbarth'!E88</f>
        <v>964.35349238211188</v>
      </c>
      <c r="L89" s="98">
        <f t="shared" si="8"/>
        <v>1191.9409165842903</v>
      </c>
      <c r="N89" s="95">
        <v>792</v>
      </c>
      <c r="O89" s="95">
        <v>980</v>
      </c>
      <c r="P89" s="98">
        <f>(3/3.236)*'New Rothbarth'!F88</f>
        <v>769.40543628759553</v>
      </c>
      <c r="Q89" s="98">
        <f t="shared" si="9"/>
        <v>950.98511925146806</v>
      </c>
      <c r="S89" s="95">
        <v>678</v>
      </c>
      <c r="T89" s="95">
        <v>838</v>
      </c>
      <c r="U89" s="98">
        <f>(3/3.236)*'New Rothbarth'!G88</f>
        <v>644.5694042499332</v>
      </c>
      <c r="V89" s="98">
        <f t="shared" si="10"/>
        <v>796.68778365291746</v>
      </c>
      <c r="X89" s="98">
        <v>593</v>
      </c>
      <c r="Y89" s="98">
        <v>732</v>
      </c>
      <c r="Z89" s="98">
        <f>(3/3.236)*'New Rothbarth'!H88</f>
        <v>567.22107573994128</v>
      </c>
      <c r="AA89" s="98">
        <f t="shared" si="11"/>
        <v>701.08524961456737</v>
      </c>
    </row>
    <row r="90" spans="1:27">
      <c r="A90" s="98">
        <f t="shared" si="6"/>
        <v>110400</v>
      </c>
      <c r="B90" s="98">
        <v>9200</v>
      </c>
      <c r="D90" s="95">
        <v>1229</v>
      </c>
      <c r="E90" s="95">
        <v>1519</v>
      </c>
      <c r="F90" s="98">
        <f>(3/3.236)*'New Rothbarth'!D89</f>
        <v>1285.4281622703065</v>
      </c>
      <c r="G90" s="98">
        <f t="shared" si="7"/>
        <v>1588.7892085660988</v>
      </c>
      <c r="I90" s="95">
        <v>957</v>
      </c>
      <c r="J90" s="95">
        <v>1183</v>
      </c>
      <c r="K90" s="98">
        <f>(3/3.236)*'New Rothbarth'!E89</f>
        <v>971.31658554064086</v>
      </c>
      <c r="L90" s="98">
        <f t="shared" si="8"/>
        <v>1200.547299728232</v>
      </c>
      <c r="N90" s="95">
        <v>799</v>
      </c>
      <c r="O90" s="95">
        <v>988</v>
      </c>
      <c r="P90" s="98">
        <f>(3/3.236)*'New Rothbarth'!F89</f>
        <v>775.47763791336808</v>
      </c>
      <c r="Q90" s="98">
        <f t="shared" si="9"/>
        <v>958.49036046092294</v>
      </c>
      <c r="S90" s="95">
        <v>684</v>
      </c>
      <c r="T90" s="95">
        <v>846</v>
      </c>
      <c r="U90" s="98">
        <f>(3/3.236)*'New Rothbarth'!G89</f>
        <v>649.65639116192403</v>
      </c>
      <c r="V90" s="98">
        <f t="shared" si="10"/>
        <v>802.97529947613805</v>
      </c>
      <c r="X90" s="98">
        <v>598</v>
      </c>
      <c r="Y90" s="98">
        <v>739</v>
      </c>
      <c r="Z90" s="98">
        <f>(3/3.236)*'New Rothbarth'!H89</f>
        <v>571.69762422249346</v>
      </c>
      <c r="AA90" s="98">
        <f t="shared" si="11"/>
        <v>706.61826353900187</v>
      </c>
    </row>
    <row r="91" spans="1:27">
      <c r="A91" s="98">
        <f t="shared" si="6"/>
        <v>111600</v>
      </c>
      <c r="B91" s="98">
        <v>9300</v>
      </c>
      <c r="D91" s="95">
        <v>1239</v>
      </c>
      <c r="E91" s="95">
        <v>1532</v>
      </c>
      <c r="F91" s="98">
        <f>(3/3.236)*'New Rothbarth'!D90</f>
        <v>1293.7449173571422</v>
      </c>
      <c r="G91" s="98">
        <f t="shared" si="7"/>
        <v>1599.0687178534276</v>
      </c>
      <c r="I91" s="95">
        <v>966</v>
      </c>
      <c r="J91" s="95">
        <v>1193</v>
      </c>
      <c r="K91" s="98">
        <f>(3/3.236)*'New Rothbarth'!E90</f>
        <v>978.27967869916995</v>
      </c>
      <c r="L91" s="98">
        <f t="shared" si="8"/>
        <v>1209.1536828721742</v>
      </c>
      <c r="N91" s="95">
        <v>806</v>
      </c>
      <c r="O91" s="95">
        <v>996</v>
      </c>
      <c r="P91" s="98">
        <f>(3/3.236)*'New Rothbarth'!F90</f>
        <v>781.54983953914063</v>
      </c>
      <c r="Q91" s="98">
        <f t="shared" si="9"/>
        <v>965.99560167037782</v>
      </c>
      <c r="S91" s="95">
        <v>691</v>
      </c>
      <c r="T91" s="95">
        <v>854</v>
      </c>
      <c r="U91" s="98">
        <f>(3/3.236)*'New Rothbarth'!G90</f>
        <v>654.74337807391498</v>
      </c>
      <c r="V91" s="98">
        <f t="shared" si="10"/>
        <v>809.26281529935886</v>
      </c>
      <c r="X91" s="98">
        <v>604</v>
      </c>
      <c r="Y91" s="98">
        <v>746</v>
      </c>
      <c r="Z91" s="98">
        <f>(3/3.236)*'New Rothbarth'!H90</f>
        <v>576.17417270504541</v>
      </c>
      <c r="AA91" s="98">
        <f t="shared" si="11"/>
        <v>712.15127746343614</v>
      </c>
    </row>
    <row r="92" spans="1:27">
      <c r="A92" s="98">
        <f t="shared" si="6"/>
        <v>112800</v>
      </c>
      <c r="B92" s="98">
        <v>9400</v>
      </c>
      <c r="D92" s="95">
        <v>1250</v>
      </c>
      <c r="E92" s="95">
        <v>1545</v>
      </c>
      <c r="F92" s="98">
        <f>(3/3.236)*'New Rothbarth'!D91</f>
        <v>1302.0616724439778</v>
      </c>
      <c r="G92" s="98">
        <f t="shared" si="7"/>
        <v>1609.3482271407565</v>
      </c>
      <c r="I92" s="95">
        <v>974</v>
      </c>
      <c r="J92" s="95">
        <v>1203</v>
      </c>
      <c r="K92" s="98">
        <f>(3/3.236)*'New Rothbarth'!E91</f>
        <v>985.24277185769893</v>
      </c>
      <c r="L92" s="98">
        <f t="shared" si="8"/>
        <v>1217.7600660161158</v>
      </c>
      <c r="N92" s="95">
        <v>813</v>
      </c>
      <c r="O92" s="95">
        <v>1005</v>
      </c>
      <c r="P92" s="98">
        <f>(3/3.236)*'New Rothbarth'!F91</f>
        <v>787.6220411649133</v>
      </c>
      <c r="Q92" s="98">
        <f t="shared" si="9"/>
        <v>973.50084287983282</v>
      </c>
      <c r="S92" s="95">
        <v>697</v>
      </c>
      <c r="T92" s="95">
        <v>861</v>
      </c>
      <c r="U92" s="98">
        <f>(3/3.236)*'New Rothbarth'!G91</f>
        <v>659.83036498590604</v>
      </c>
      <c r="V92" s="98">
        <f t="shared" si="10"/>
        <v>815.55033112257991</v>
      </c>
      <c r="X92" s="98">
        <v>609</v>
      </c>
      <c r="Y92" s="98">
        <v>753</v>
      </c>
      <c r="Z92" s="98">
        <f>(3/3.236)*'New Rothbarth'!H91</f>
        <v>580.65072118759747</v>
      </c>
      <c r="AA92" s="98">
        <f t="shared" si="11"/>
        <v>717.68429138787042</v>
      </c>
    </row>
    <row r="93" spans="1:27">
      <c r="A93" s="98">
        <f t="shared" si="6"/>
        <v>114000</v>
      </c>
      <c r="B93" s="98">
        <v>9500</v>
      </c>
      <c r="D93" s="95">
        <v>1260</v>
      </c>
      <c r="E93" s="95">
        <v>1557</v>
      </c>
      <c r="F93" s="98">
        <f>(3/3.236)*'New Rothbarth'!D92</f>
        <v>1310.3784275308133</v>
      </c>
      <c r="G93" s="98">
        <f t="shared" si="7"/>
        <v>1619.6277364280852</v>
      </c>
      <c r="I93" s="95">
        <v>982</v>
      </c>
      <c r="J93" s="95">
        <v>1213</v>
      </c>
      <c r="K93" s="98">
        <f>(3/3.236)*'New Rothbarth'!E92</f>
        <v>992.2058650162279</v>
      </c>
      <c r="L93" s="98">
        <f t="shared" si="8"/>
        <v>1226.3664491600578</v>
      </c>
      <c r="N93" s="95">
        <v>820</v>
      </c>
      <c r="O93" s="95">
        <v>1013</v>
      </c>
      <c r="P93" s="98">
        <f>(3/3.236)*'New Rothbarth'!F92</f>
        <v>793.69424279068585</v>
      </c>
      <c r="Q93" s="98">
        <f t="shared" si="9"/>
        <v>981.0060840892877</v>
      </c>
      <c r="S93" s="95">
        <v>703</v>
      </c>
      <c r="T93" s="95">
        <v>869</v>
      </c>
      <c r="U93" s="98">
        <f>(3/3.236)*'New Rothbarth'!G92</f>
        <v>664.91735189789688</v>
      </c>
      <c r="V93" s="98">
        <f t="shared" si="10"/>
        <v>821.83784694580049</v>
      </c>
      <c r="X93" s="98">
        <v>614</v>
      </c>
      <c r="Y93" s="98">
        <v>759</v>
      </c>
      <c r="Z93" s="98">
        <f>(3/3.236)*'New Rothbarth'!H92</f>
        <v>585.12726967014953</v>
      </c>
      <c r="AA93" s="98">
        <f t="shared" si="11"/>
        <v>723.2173053123048</v>
      </c>
    </row>
    <row r="94" spans="1:27">
      <c r="A94" s="98">
        <f t="shared" si="6"/>
        <v>115200</v>
      </c>
      <c r="B94" s="98">
        <v>9600</v>
      </c>
      <c r="D94" s="95">
        <v>1270</v>
      </c>
      <c r="E94" s="95">
        <v>1570</v>
      </c>
      <c r="F94" s="98">
        <f>(3/3.236)*'New Rothbarth'!D93</f>
        <v>1318.6951826176489</v>
      </c>
      <c r="G94" s="98">
        <f t="shared" si="7"/>
        <v>1629.9072457154141</v>
      </c>
      <c r="I94" s="95">
        <v>989</v>
      </c>
      <c r="J94" s="95">
        <v>1223</v>
      </c>
      <c r="K94" s="98">
        <f>(3/3.236)*'New Rothbarth'!E93</f>
        <v>999.16895817475711</v>
      </c>
      <c r="L94" s="98">
        <f t="shared" si="8"/>
        <v>1234.9728323039997</v>
      </c>
      <c r="N94" s="95">
        <v>826</v>
      </c>
      <c r="O94" s="95">
        <v>1021</v>
      </c>
      <c r="P94" s="98">
        <f>(3/3.236)*'New Rothbarth'!F93</f>
        <v>799.7664444164584</v>
      </c>
      <c r="Q94" s="98">
        <f t="shared" si="9"/>
        <v>988.51132529874258</v>
      </c>
      <c r="S94" s="95">
        <v>709</v>
      </c>
      <c r="T94" s="95">
        <v>877</v>
      </c>
      <c r="U94" s="98">
        <f>(3/3.236)*'New Rothbarth'!G93</f>
        <v>670.00433880988783</v>
      </c>
      <c r="V94" s="98">
        <f t="shared" si="10"/>
        <v>828.12536276902131</v>
      </c>
      <c r="X94" s="98">
        <v>620</v>
      </c>
      <c r="Y94" s="98">
        <v>766</v>
      </c>
      <c r="Z94" s="98">
        <f>(3/3.236)*'New Rothbarth'!H93</f>
        <v>589.60381815270159</v>
      </c>
      <c r="AA94" s="98">
        <f t="shared" si="11"/>
        <v>728.75031923673919</v>
      </c>
    </row>
    <row r="95" spans="1:27">
      <c r="A95" s="98">
        <f t="shared" si="6"/>
        <v>116400</v>
      </c>
      <c r="B95" s="98">
        <v>9700</v>
      </c>
      <c r="D95" s="95">
        <v>1280</v>
      </c>
      <c r="E95" s="95">
        <v>1582</v>
      </c>
      <c r="F95" s="98">
        <f>(3/3.236)*'New Rothbarth'!D94</f>
        <v>1327.0119377044846</v>
      </c>
      <c r="G95" s="98">
        <f t="shared" si="7"/>
        <v>1640.186755002743</v>
      </c>
      <c r="I95" s="95">
        <v>997</v>
      </c>
      <c r="J95" s="95">
        <v>1233</v>
      </c>
      <c r="K95" s="98">
        <f>(3/3.236)*'New Rothbarth'!E94</f>
        <v>1006.1320513332862</v>
      </c>
      <c r="L95" s="98">
        <f t="shared" si="8"/>
        <v>1243.5792154479418</v>
      </c>
      <c r="N95" s="95">
        <v>833</v>
      </c>
      <c r="O95" s="95">
        <v>1030</v>
      </c>
      <c r="P95" s="98">
        <f>(3/3.236)*'New Rothbarth'!F94</f>
        <v>805.83864604223095</v>
      </c>
      <c r="Q95" s="98">
        <f t="shared" si="9"/>
        <v>996.01656650819746</v>
      </c>
      <c r="S95" s="95">
        <v>716</v>
      </c>
      <c r="T95" s="95">
        <v>884</v>
      </c>
      <c r="U95" s="98">
        <f>(3/3.236)*'New Rothbarth'!G94</f>
        <v>675.09132572187889</v>
      </c>
      <c r="V95" s="98">
        <f t="shared" si="10"/>
        <v>834.41287859224235</v>
      </c>
      <c r="X95" s="98">
        <v>625</v>
      </c>
      <c r="Y95" s="98">
        <v>773</v>
      </c>
      <c r="Z95" s="98">
        <f>(3/3.236)*'New Rothbarth'!H94</f>
        <v>594.08036663525365</v>
      </c>
      <c r="AA95" s="98">
        <f t="shared" si="11"/>
        <v>734.28333316117346</v>
      </c>
    </row>
    <row r="96" spans="1:27">
      <c r="A96" s="98">
        <f t="shared" si="6"/>
        <v>117600</v>
      </c>
      <c r="B96" s="98">
        <v>9800</v>
      </c>
      <c r="D96" s="95">
        <v>1290</v>
      </c>
      <c r="E96" s="95">
        <v>1594</v>
      </c>
      <c r="F96" s="98">
        <f>(3/3.236)*'New Rothbarth'!D95</f>
        <v>1335.3286927913202</v>
      </c>
      <c r="G96" s="98">
        <f t="shared" si="7"/>
        <v>1650.4662642900719</v>
      </c>
      <c r="I96" s="95">
        <v>1005</v>
      </c>
      <c r="J96" s="95">
        <v>1242</v>
      </c>
      <c r="K96" s="98">
        <f>(3/3.236)*'New Rothbarth'!E95</f>
        <v>1013.0951444918152</v>
      </c>
      <c r="L96" s="98">
        <f t="shared" si="8"/>
        <v>1252.1855985918835</v>
      </c>
      <c r="N96" s="95">
        <v>840</v>
      </c>
      <c r="O96" s="95">
        <v>1038</v>
      </c>
      <c r="P96" s="98">
        <f>(3/3.236)*'New Rothbarth'!F95</f>
        <v>811.91084766800361</v>
      </c>
      <c r="Q96" s="98">
        <f t="shared" si="9"/>
        <v>1003.5218077176525</v>
      </c>
      <c r="S96" s="95">
        <v>722</v>
      </c>
      <c r="T96" s="95">
        <v>892</v>
      </c>
      <c r="U96" s="98">
        <f>(3/3.236)*'New Rothbarth'!G95</f>
        <v>680.17831263386972</v>
      </c>
      <c r="V96" s="98">
        <f t="shared" si="10"/>
        <v>840.70039441546294</v>
      </c>
      <c r="X96" s="98">
        <v>631</v>
      </c>
      <c r="Y96" s="98">
        <v>779</v>
      </c>
      <c r="Z96" s="98">
        <f>(3/3.236)*'New Rothbarth'!H95</f>
        <v>598.5569151178056</v>
      </c>
      <c r="AA96" s="98">
        <f t="shared" si="11"/>
        <v>739.81634708560773</v>
      </c>
    </row>
    <row r="97" spans="1:27">
      <c r="A97" s="98">
        <f t="shared" si="6"/>
        <v>118800</v>
      </c>
      <c r="B97" s="98">
        <v>9900</v>
      </c>
      <c r="D97" s="95">
        <v>1300</v>
      </c>
      <c r="E97" s="95">
        <v>1606</v>
      </c>
      <c r="F97" s="98">
        <f>(3/3.236)*'New Rothbarth'!D96</f>
        <v>1343.6454478781557</v>
      </c>
      <c r="G97" s="98">
        <f t="shared" si="7"/>
        <v>1660.7457735774003</v>
      </c>
      <c r="I97" s="95">
        <v>1013</v>
      </c>
      <c r="J97" s="95">
        <v>1252</v>
      </c>
      <c r="K97" s="98">
        <f>(3/3.236)*'New Rothbarth'!E96</f>
        <v>1020.0582376503442</v>
      </c>
      <c r="L97" s="98">
        <f t="shared" si="8"/>
        <v>1260.7919817358254</v>
      </c>
      <c r="N97" s="95">
        <v>846</v>
      </c>
      <c r="O97" s="95">
        <v>1046</v>
      </c>
      <c r="P97" s="98">
        <f>(3/3.236)*'New Rothbarth'!F96</f>
        <v>817.98304929377605</v>
      </c>
      <c r="Q97" s="98">
        <f t="shared" si="9"/>
        <v>1011.0270489271072</v>
      </c>
      <c r="S97" s="95">
        <v>728</v>
      </c>
      <c r="T97" s="95">
        <v>900</v>
      </c>
      <c r="U97" s="98">
        <f>(3/3.236)*'New Rothbarth'!G96</f>
        <v>685.26529954586067</v>
      </c>
      <c r="V97" s="98">
        <f t="shared" si="10"/>
        <v>846.98791023868375</v>
      </c>
      <c r="X97" s="98">
        <v>636</v>
      </c>
      <c r="Y97" s="98">
        <v>786</v>
      </c>
      <c r="Z97" s="98">
        <f>(3/3.236)*'New Rothbarth'!H96</f>
        <v>603.03346360035766</v>
      </c>
      <c r="AA97" s="98">
        <f t="shared" si="11"/>
        <v>745.34936101004212</v>
      </c>
    </row>
    <row r="98" spans="1:27">
      <c r="A98" s="98">
        <f t="shared" si="6"/>
        <v>120000</v>
      </c>
      <c r="B98" s="98">
        <v>10000</v>
      </c>
      <c r="D98" s="95">
        <v>1310</v>
      </c>
      <c r="E98" s="95">
        <v>1619</v>
      </c>
      <c r="F98" s="98">
        <f>(3/3.236)*'New Rothbarth'!D97</f>
        <v>1353.3470107243897</v>
      </c>
      <c r="G98" s="98">
        <f t="shared" si="7"/>
        <v>1672.7369052553456</v>
      </c>
      <c r="I98" s="95">
        <v>1021</v>
      </c>
      <c r="J98" s="95">
        <v>1262</v>
      </c>
      <c r="K98" s="98">
        <f>(3/3.236)*'New Rothbarth'!E97</f>
        <v>1027.0288900570215</v>
      </c>
      <c r="L98" s="98">
        <f t="shared" si="8"/>
        <v>1269.4077081104786</v>
      </c>
      <c r="N98" s="95">
        <v>853</v>
      </c>
      <c r="O98" s="95">
        <v>1054</v>
      </c>
      <c r="P98" s="98">
        <f>(3/3.236)*'New Rothbarth'!F97</f>
        <v>823.26478380603703</v>
      </c>
      <c r="Q98" s="98">
        <f t="shared" si="9"/>
        <v>1017.5552727842618</v>
      </c>
      <c r="S98" s="95">
        <v>734</v>
      </c>
      <c r="T98" s="95">
        <v>907</v>
      </c>
      <c r="U98" s="98">
        <f>(3/3.236)*'New Rothbarth'!G97</f>
        <v>689.69007263350761</v>
      </c>
      <c r="V98" s="98">
        <f t="shared" si="10"/>
        <v>852.4569297750154</v>
      </c>
      <c r="X98" s="98">
        <v>641</v>
      </c>
      <c r="Y98" s="98">
        <v>793</v>
      </c>
      <c r="Z98" s="98">
        <f>(3/3.236)*'New Rothbarth'!H97</f>
        <v>606.9272639174867</v>
      </c>
      <c r="AA98" s="98">
        <f t="shared" si="11"/>
        <v>750.16209820201357</v>
      </c>
    </row>
    <row r="99" spans="1:27">
      <c r="A99" s="98">
        <f t="shared" si="6"/>
        <v>121200</v>
      </c>
      <c r="B99" s="98">
        <v>10100</v>
      </c>
      <c r="D99" s="95">
        <v>1319</v>
      </c>
      <c r="E99" s="95">
        <v>1631</v>
      </c>
      <c r="F99" s="98">
        <f>(3/3.236)*'New Rothbarth'!D98</f>
        <v>1363.6758772568371</v>
      </c>
      <c r="G99" s="98">
        <f t="shared" si="7"/>
        <v>1685.5033842894507</v>
      </c>
      <c r="I99" s="95">
        <v>1028</v>
      </c>
      <c r="J99" s="95">
        <v>1271</v>
      </c>
      <c r="K99" s="98">
        <f>(3/3.236)*'New Rothbarth'!E98</f>
        <v>1034.0029667254394</v>
      </c>
      <c r="L99" s="98">
        <f t="shared" si="8"/>
        <v>1278.0276668726431</v>
      </c>
      <c r="N99" s="95">
        <v>859</v>
      </c>
      <c r="O99" s="95">
        <v>1062</v>
      </c>
      <c r="P99" s="98">
        <f>(3/3.236)*'New Rothbarth'!F98</f>
        <v>828.18844483786643</v>
      </c>
      <c r="Q99" s="98">
        <f t="shared" si="9"/>
        <v>1023.6409178196029</v>
      </c>
      <c r="S99" s="95">
        <v>740</v>
      </c>
      <c r="T99" s="95">
        <v>915</v>
      </c>
      <c r="U99" s="98">
        <f>(3/3.236)*'New Rothbarth'!G98</f>
        <v>693.81486966292266</v>
      </c>
      <c r="V99" s="98">
        <f t="shared" si="10"/>
        <v>857.55517890337239</v>
      </c>
      <c r="X99" s="98">
        <v>647</v>
      </c>
      <c r="Y99" s="98">
        <v>799</v>
      </c>
      <c r="Z99" s="98">
        <f>(3/3.236)*'New Rothbarth'!H98</f>
        <v>610.55708530337199</v>
      </c>
      <c r="AA99" s="98">
        <f t="shared" si="11"/>
        <v>754.64855743496776</v>
      </c>
    </row>
    <row r="100" spans="1:27">
      <c r="A100" s="98">
        <f t="shared" si="6"/>
        <v>122400</v>
      </c>
      <c r="B100" s="98">
        <v>10200</v>
      </c>
      <c r="D100" s="95">
        <v>1329</v>
      </c>
      <c r="E100" s="95">
        <v>1643</v>
      </c>
      <c r="F100" s="98">
        <f>(3/3.236)*'New Rothbarth'!D99</f>
        <v>1374.0047437892847</v>
      </c>
      <c r="G100" s="98">
        <f t="shared" si="7"/>
        <v>1698.2698633235559</v>
      </c>
      <c r="I100" s="95">
        <v>1036</v>
      </c>
      <c r="J100" s="95">
        <v>1281</v>
      </c>
      <c r="K100" s="98">
        <f>(3/3.236)*'New Rothbarth'!E99</f>
        <v>1040.9770433938572</v>
      </c>
      <c r="L100" s="98">
        <f t="shared" si="8"/>
        <v>1286.6476256348076</v>
      </c>
      <c r="N100" s="95">
        <v>866</v>
      </c>
      <c r="O100" s="95">
        <v>1070</v>
      </c>
      <c r="P100" s="98">
        <f>(3/3.236)*'New Rothbarth'!F99</f>
        <v>833.11210586969582</v>
      </c>
      <c r="Q100" s="98">
        <f t="shared" si="9"/>
        <v>1029.7265628549439</v>
      </c>
      <c r="S100" s="95">
        <v>746</v>
      </c>
      <c r="T100" s="95">
        <v>922</v>
      </c>
      <c r="U100" s="98">
        <f>(3/3.236)*'New Rothbarth'!G99</f>
        <v>697.93966669233771</v>
      </c>
      <c r="V100" s="98">
        <f t="shared" si="10"/>
        <v>862.65342803172939</v>
      </c>
      <c r="X100" s="98">
        <v>652</v>
      </c>
      <c r="Y100" s="98">
        <v>806</v>
      </c>
      <c r="Z100" s="98">
        <f>(3/3.236)*'New Rothbarth'!H99</f>
        <v>614.18690668925728</v>
      </c>
      <c r="AA100" s="98">
        <f t="shared" si="11"/>
        <v>759.13501666792195</v>
      </c>
    </row>
    <row r="101" spans="1:27">
      <c r="A101" s="98">
        <f t="shared" si="6"/>
        <v>123600</v>
      </c>
      <c r="B101" s="98">
        <v>10300</v>
      </c>
      <c r="D101" s="95">
        <v>1339</v>
      </c>
      <c r="E101" s="95">
        <v>1655</v>
      </c>
      <c r="F101" s="98">
        <f>(3/3.236)*'New Rothbarth'!D100</f>
        <v>1384.3336103217323</v>
      </c>
      <c r="G101" s="98">
        <f t="shared" si="7"/>
        <v>1711.0363423576612</v>
      </c>
      <c r="I101" s="95">
        <v>1044</v>
      </c>
      <c r="J101" s="95">
        <v>1290</v>
      </c>
      <c r="K101" s="98">
        <f>(3/3.236)*'New Rothbarth'!E100</f>
        <v>1047.9511200622751</v>
      </c>
      <c r="L101" s="98">
        <f t="shared" si="8"/>
        <v>1295.2675843969721</v>
      </c>
      <c r="N101" s="95">
        <v>872</v>
      </c>
      <c r="O101" s="95">
        <v>1078</v>
      </c>
      <c r="P101" s="98">
        <f>(3/3.236)*'New Rothbarth'!F100</f>
        <v>838.03576690152522</v>
      </c>
      <c r="Q101" s="98">
        <f t="shared" si="9"/>
        <v>1035.8122078902852</v>
      </c>
      <c r="S101" s="95">
        <v>752</v>
      </c>
      <c r="T101" s="95">
        <v>930</v>
      </c>
      <c r="U101" s="98">
        <f>(3/3.236)*'New Rothbarth'!G100</f>
        <v>702.06446372175287</v>
      </c>
      <c r="V101" s="98">
        <f t="shared" si="10"/>
        <v>867.7516771600865</v>
      </c>
      <c r="X101" s="98">
        <v>657</v>
      </c>
      <c r="Y101" s="98">
        <v>812</v>
      </c>
      <c r="Z101" s="98">
        <f>(3/3.236)*'New Rothbarth'!H100</f>
        <v>617.81672807514246</v>
      </c>
      <c r="AA101" s="98">
        <f t="shared" si="11"/>
        <v>763.62147590087613</v>
      </c>
    </row>
    <row r="102" spans="1:27">
      <c r="A102" s="98">
        <f t="shared" si="6"/>
        <v>124800</v>
      </c>
      <c r="B102" s="98">
        <v>10400</v>
      </c>
      <c r="D102" s="95">
        <v>1348</v>
      </c>
      <c r="E102" s="95">
        <v>1666</v>
      </c>
      <c r="F102" s="98">
        <f>(3/3.236)*'New Rothbarth'!D101</f>
        <v>1394.6624768541797</v>
      </c>
      <c r="G102" s="98">
        <f t="shared" si="7"/>
        <v>1723.802821391766</v>
      </c>
      <c r="I102" s="95">
        <v>1051</v>
      </c>
      <c r="J102" s="95">
        <v>1299</v>
      </c>
      <c r="K102" s="98">
        <f>(3/3.236)*'New Rothbarth'!E101</f>
        <v>1054.925196730693</v>
      </c>
      <c r="L102" s="98">
        <f t="shared" si="8"/>
        <v>1303.8875431591364</v>
      </c>
      <c r="N102" s="95">
        <v>879</v>
      </c>
      <c r="O102" s="95">
        <v>1086</v>
      </c>
      <c r="P102" s="98">
        <f>(3/3.236)*'New Rothbarth'!F101</f>
        <v>842.9594279333545</v>
      </c>
      <c r="Q102" s="98">
        <f t="shared" si="9"/>
        <v>1041.8978529256262</v>
      </c>
      <c r="S102" s="95">
        <v>758</v>
      </c>
      <c r="T102" s="95">
        <v>937</v>
      </c>
      <c r="U102" s="98">
        <f>(3/3.236)*'New Rothbarth'!G101</f>
        <v>706.18926075116792</v>
      </c>
      <c r="V102" s="98">
        <f t="shared" si="10"/>
        <v>872.8499262884435</v>
      </c>
      <c r="X102" s="98">
        <v>662</v>
      </c>
      <c r="Y102" s="98">
        <v>819</v>
      </c>
      <c r="Z102" s="98">
        <f>(3/3.236)*'New Rothbarth'!H101</f>
        <v>621.44654946102776</v>
      </c>
      <c r="AA102" s="98">
        <f t="shared" si="11"/>
        <v>768.10793513383032</v>
      </c>
    </row>
    <row r="103" spans="1:27">
      <c r="A103" s="98">
        <f t="shared" si="6"/>
        <v>126000</v>
      </c>
      <c r="B103" s="98">
        <v>10500</v>
      </c>
      <c r="D103" s="95">
        <v>1358</v>
      </c>
      <c r="E103" s="95">
        <v>1678</v>
      </c>
      <c r="F103" s="98">
        <f>(3/3.236)*'New Rothbarth'!D102</f>
        <v>1404.991343386627</v>
      </c>
      <c r="G103" s="98">
        <f t="shared" si="7"/>
        <v>1736.569300425871</v>
      </c>
      <c r="I103" s="95">
        <v>1059</v>
      </c>
      <c r="J103" s="95">
        <v>1308</v>
      </c>
      <c r="K103" s="98">
        <f>(3/3.236)*'New Rothbarth'!E102</f>
        <v>1061.8992733991106</v>
      </c>
      <c r="L103" s="98">
        <f t="shared" si="8"/>
        <v>1312.5075019213007</v>
      </c>
      <c r="N103" s="95">
        <v>885</v>
      </c>
      <c r="O103" s="95">
        <v>1094</v>
      </c>
      <c r="P103" s="98">
        <f>(3/3.236)*'New Rothbarth'!F102</f>
        <v>847.88308896518402</v>
      </c>
      <c r="Q103" s="98">
        <f t="shared" si="9"/>
        <v>1047.9834979609675</v>
      </c>
      <c r="S103" s="95">
        <v>764</v>
      </c>
      <c r="T103" s="95">
        <v>944</v>
      </c>
      <c r="U103" s="98">
        <f>(3/3.236)*'New Rothbarth'!G102</f>
        <v>710.31405778058308</v>
      </c>
      <c r="V103" s="98">
        <f t="shared" si="10"/>
        <v>877.94817541680072</v>
      </c>
      <c r="X103" s="98">
        <v>668</v>
      </c>
      <c r="Y103" s="98">
        <v>825</v>
      </c>
      <c r="Z103" s="98">
        <f>(3/3.236)*'New Rothbarth'!H102</f>
        <v>625.07637084691316</v>
      </c>
      <c r="AA103" s="98">
        <f t="shared" si="11"/>
        <v>772.59439436678463</v>
      </c>
    </row>
    <row r="104" spans="1:27">
      <c r="A104" s="98">
        <f t="shared" si="6"/>
        <v>127200</v>
      </c>
      <c r="B104" s="98">
        <v>10600</v>
      </c>
      <c r="D104" s="95">
        <v>1367</v>
      </c>
      <c r="E104" s="95">
        <v>1690</v>
      </c>
      <c r="F104" s="98">
        <f>(3/3.236)*'New Rothbarth'!D103</f>
        <v>1415.3202099190746</v>
      </c>
      <c r="G104" s="98">
        <f t="shared" si="7"/>
        <v>1749.3357794599763</v>
      </c>
      <c r="I104" s="95">
        <v>1066</v>
      </c>
      <c r="J104" s="95">
        <v>1318</v>
      </c>
      <c r="K104" s="98">
        <f>(3/3.236)*'New Rothbarth'!E103</f>
        <v>1068.8733500675285</v>
      </c>
      <c r="L104" s="98">
        <f t="shared" si="8"/>
        <v>1321.1274606834652</v>
      </c>
      <c r="N104" s="95">
        <v>891</v>
      </c>
      <c r="O104" s="95">
        <v>1102</v>
      </c>
      <c r="P104" s="98">
        <f>(3/3.236)*'New Rothbarth'!F103</f>
        <v>852.80674999701353</v>
      </c>
      <c r="Q104" s="98">
        <f t="shared" si="9"/>
        <v>1054.0691429963088</v>
      </c>
      <c r="S104" s="95">
        <v>770</v>
      </c>
      <c r="T104" s="95">
        <v>952</v>
      </c>
      <c r="U104" s="98">
        <f>(3/3.236)*'New Rothbarth'!G103</f>
        <v>714.43885480999813</v>
      </c>
      <c r="V104" s="98">
        <f t="shared" si="10"/>
        <v>883.04642454515772</v>
      </c>
      <c r="X104" s="98">
        <v>673</v>
      </c>
      <c r="Y104" s="98">
        <v>832</v>
      </c>
      <c r="Z104" s="98">
        <f>(3/3.236)*'New Rothbarth'!H103</f>
        <v>628.70619223279846</v>
      </c>
      <c r="AA104" s="98">
        <f t="shared" si="11"/>
        <v>777.08085359973893</v>
      </c>
    </row>
    <row r="105" spans="1:27">
      <c r="A105" s="98">
        <f t="shared" si="6"/>
        <v>128400</v>
      </c>
      <c r="B105" s="98">
        <v>10700</v>
      </c>
      <c r="D105" s="95">
        <v>1377</v>
      </c>
      <c r="E105" s="95">
        <v>1701</v>
      </c>
      <c r="F105" s="98">
        <f>(3/3.236)*'New Rothbarth'!D104</f>
        <v>1425.649076451522</v>
      </c>
      <c r="G105" s="98">
        <f t="shared" si="7"/>
        <v>1762.1022584940811</v>
      </c>
      <c r="I105" s="95">
        <v>1073</v>
      </c>
      <c r="J105" s="95">
        <v>1327</v>
      </c>
      <c r="K105" s="98">
        <f>(3/3.236)*'New Rothbarth'!E104</f>
        <v>1075.8474267359463</v>
      </c>
      <c r="L105" s="98">
        <f t="shared" si="8"/>
        <v>1329.7474194456297</v>
      </c>
      <c r="N105" s="95">
        <v>898</v>
      </c>
      <c r="O105" s="95">
        <v>1109</v>
      </c>
      <c r="P105" s="98">
        <f>(3/3.236)*'New Rothbarth'!F104</f>
        <v>857.73041102884281</v>
      </c>
      <c r="Q105" s="98">
        <f t="shared" si="9"/>
        <v>1060.1547880316498</v>
      </c>
      <c r="S105" s="95">
        <v>776</v>
      </c>
      <c r="T105" s="95">
        <v>959</v>
      </c>
      <c r="U105" s="98">
        <f>(3/3.236)*'New Rothbarth'!G104</f>
        <v>718.5636518394133</v>
      </c>
      <c r="V105" s="98">
        <f t="shared" si="10"/>
        <v>888.14467367351483</v>
      </c>
      <c r="X105" s="98">
        <v>678</v>
      </c>
      <c r="Y105" s="98">
        <v>838</v>
      </c>
      <c r="Z105" s="98">
        <f>(3/3.236)*'New Rothbarth'!H104</f>
        <v>632.33601361868375</v>
      </c>
      <c r="AA105" s="98">
        <f t="shared" si="11"/>
        <v>781.56731283269312</v>
      </c>
    </row>
    <row r="106" spans="1:27">
      <c r="A106" s="98">
        <f t="shared" si="6"/>
        <v>129600</v>
      </c>
      <c r="B106" s="98">
        <v>10800</v>
      </c>
      <c r="D106" s="95">
        <v>1386</v>
      </c>
      <c r="E106" s="95">
        <v>1713</v>
      </c>
      <c r="F106" s="98">
        <f>(3/3.236)*'New Rothbarth'!D105</f>
        <v>1435.6639566564718</v>
      </c>
      <c r="G106" s="98">
        <f t="shared" si="7"/>
        <v>1774.480650427399</v>
      </c>
      <c r="I106" s="95">
        <v>1081</v>
      </c>
      <c r="J106" s="95">
        <v>1336</v>
      </c>
      <c r="K106" s="98">
        <f>(3/3.236)*'New Rothbarth'!E105</f>
        <v>1082.6323656230845</v>
      </c>
      <c r="L106" s="98">
        <f t="shared" si="8"/>
        <v>1338.1336039101325</v>
      </c>
      <c r="N106" s="95">
        <v>904</v>
      </c>
      <c r="O106" s="95">
        <v>1117</v>
      </c>
      <c r="P106" s="98">
        <f>(3/3.236)*'New Rothbarth'!F105</f>
        <v>862.54011139821205</v>
      </c>
      <c r="Q106" s="98">
        <f t="shared" si="9"/>
        <v>1066.09957768819</v>
      </c>
      <c r="S106" s="95">
        <v>782</v>
      </c>
      <c r="T106" s="95">
        <v>966</v>
      </c>
      <c r="U106" s="98">
        <f>(3/3.236)*'New Rothbarth'!G105</f>
        <v>722.59297832385209</v>
      </c>
      <c r="V106" s="98">
        <f t="shared" si="10"/>
        <v>893.12492120828119</v>
      </c>
      <c r="X106" s="98">
        <v>683</v>
      </c>
      <c r="Y106" s="98">
        <v>844</v>
      </c>
      <c r="Z106" s="98">
        <f>(3/3.236)*'New Rothbarth'!H105</f>
        <v>635.88182092498994</v>
      </c>
      <c r="AA106" s="98">
        <f t="shared" si="11"/>
        <v>785.94993066328755</v>
      </c>
    </row>
    <row r="107" spans="1:27">
      <c r="A107" s="98">
        <f t="shared" si="6"/>
        <v>130800</v>
      </c>
      <c r="B107" s="98">
        <v>10900</v>
      </c>
      <c r="D107" s="95">
        <v>1395</v>
      </c>
      <c r="E107" s="95">
        <v>1724</v>
      </c>
      <c r="F107" s="98">
        <f>(3/3.236)*'New Rothbarth'!D106</f>
        <v>1440.0042099722041</v>
      </c>
      <c r="G107" s="98">
        <f t="shared" si="7"/>
        <v>1779.8452035256441</v>
      </c>
      <c r="I107" s="95">
        <v>1088</v>
      </c>
      <c r="J107" s="95">
        <v>1345</v>
      </c>
      <c r="K107" s="98">
        <f>(3/3.236)*'New Rothbarth'!E106</f>
        <v>1085.9990463078061</v>
      </c>
      <c r="L107" s="98">
        <f t="shared" si="8"/>
        <v>1342.2948212364483</v>
      </c>
      <c r="N107" s="95">
        <v>910</v>
      </c>
      <c r="O107" s="95">
        <v>1125</v>
      </c>
      <c r="P107" s="98">
        <f>(3/3.236)*'New Rothbarth'!F106</f>
        <v>865.29021813920906</v>
      </c>
      <c r="Q107" s="98">
        <f t="shared" si="9"/>
        <v>1069.4987096200623</v>
      </c>
      <c r="S107" s="95">
        <v>788</v>
      </c>
      <c r="T107" s="95">
        <v>974</v>
      </c>
      <c r="U107" s="98">
        <f>(3/3.236)*'New Rothbarth'!G106</f>
        <v>724.89688024612224</v>
      </c>
      <c r="V107" s="98">
        <f t="shared" si="10"/>
        <v>895.97254398420705</v>
      </c>
      <c r="X107" s="98">
        <v>688</v>
      </c>
      <c r="Y107" s="98">
        <v>851</v>
      </c>
      <c r="Z107" s="98">
        <f>(3/3.236)*'New Rothbarth'!H106</f>
        <v>637.90925461658776</v>
      </c>
      <c r="AA107" s="98">
        <f t="shared" si="11"/>
        <v>788.45583870610244</v>
      </c>
    </row>
    <row r="108" spans="1:27">
      <c r="A108" s="98">
        <f t="shared" si="6"/>
        <v>132000</v>
      </c>
      <c r="B108" s="98">
        <v>11000</v>
      </c>
      <c r="D108" s="95">
        <v>1404</v>
      </c>
      <c r="E108" s="95">
        <v>1736</v>
      </c>
      <c r="F108" s="98">
        <f>(3/3.236)*'New Rothbarth'!D107</f>
        <v>1444.3444632879366</v>
      </c>
      <c r="G108" s="98">
        <f t="shared" si="7"/>
        <v>1785.2097566238897</v>
      </c>
      <c r="I108" s="95">
        <v>1095</v>
      </c>
      <c r="J108" s="95">
        <v>1354</v>
      </c>
      <c r="K108" s="98">
        <f>(3/3.236)*'New Rothbarth'!E107</f>
        <v>1089.3657269925279</v>
      </c>
      <c r="L108" s="98">
        <f t="shared" si="8"/>
        <v>1346.4560385627644</v>
      </c>
      <c r="N108" s="95">
        <v>916</v>
      </c>
      <c r="O108" s="95">
        <v>1132</v>
      </c>
      <c r="P108" s="98">
        <f>(3/3.236)*'New Rothbarth'!F107</f>
        <v>868.04032488020596</v>
      </c>
      <c r="Q108" s="98">
        <f t="shared" si="9"/>
        <v>1072.8978415519346</v>
      </c>
      <c r="S108" s="95">
        <v>794</v>
      </c>
      <c r="T108" s="95">
        <v>981</v>
      </c>
      <c r="U108" s="98">
        <f>(3/3.236)*'New Rothbarth'!G107</f>
        <v>727.20078216839249</v>
      </c>
      <c r="V108" s="98">
        <f t="shared" si="10"/>
        <v>898.82016676013313</v>
      </c>
      <c r="X108" s="98">
        <v>693</v>
      </c>
      <c r="Y108" s="98">
        <v>857</v>
      </c>
      <c r="Z108" s="98">
        <f>(3/3.236)*'New Rothbarth'!H107</f>
        <v>639.93668830818547</v>
      </c>
      <c r="AA108" s="98">
        <f t="shared" si="11"/>
        <v>790.96174674891722</v>
      </c>
    </row>
    <row r="109" spans="1:27">
      <c r="A109" s="98">
        <f t="shared" si="6"/>
        <v>133200</v>
      </c>
      <c r="B109" s="98">
        <v>11100</v>
      </c>
      <c r="D109" s="95">
        <v>1413</v>
      </c>
      <c r="E109" s="95">
        <v>1747</v>
      </c>
      <c r="F109" s="98">
        <f>(3/3.236)*'New Rothbarth'!D108</f>
        <v>1448.6847166036689</v>
      </c>
      <c r="G109" s="98">
        <f t="shared" si="7"/>
        <v>1790.5743097221348</v>
      </c>
      <c r="I109" s="95">
        <v>1102</v>
      </c>
      <c r="J109" s="95">
        <v>1363</v>
      </c>
      <c r="K109" s="98">
        <f>(3/3.236)*'New Rothbarth'!E108</f>
        <v>1092.7324076772495</v>
      </c>
      <c r="L109" s="98">
        <f t="shared" si="8"/>
        <v>1350.6172558890803</v>
      </c>
      <c r="N109" s="95">
        <v>922</v>
      </c>
      <c r="O109" s="95">
        <v>1140</v>
      </c>
      <c r="P109" s="98">
        <f>(3/3.236)*'New Rothbarth'!F108</f>
        <v>870.79043162120297</v>
      </c>
      <c r="Q109" s="98">
        <f t="shared" si="9"/>
        <v>1076.2969734838068</v>
      </c>
      <c r="S109" s="95">
        <v>799</v>
      </c>
      <c r="T109" s="95">
        <v>988</v>
      </c>
      <c r="U109" s="98">
        <f>(3/3.236)*'New Rothbarth'!G108</f>
        <v>729.50468409066264</v>
      </c>
      <c r="V109" s="98">
        <f t="shared" si="10"/>
        <v>901.66778953605899</v>
      </c>
      <c r="X109" s="98">
        <v>698</v>
      </c>
      <c r="Y109" s="98">
        <v>863</v>
      </c>
      <c r="Z109" s="98">
        <f>(3/3.236)*'New Rothbarth'!H108</f>
        <v>641.96412199978329</v>
      </c>
      <c r="AA109" s="98">
        <f t="shared" si="11"/>
        <v>793.46765479173212</v>
      </c>
    </row>
    <row r="110" spans="1:27">
      <c r="A110" s="98">
        <f t="shared" si="6"/>
        <v>134400</v>
      </c>
      <c r="B110" s="98">
        <v>11200</v>
      </c>
      <c r="D110" s="95">
        <v>1422</v>
      </c>
      <c r="E110" s="95">
        <v>1758</v>
      </c>
      <c r="F110" s="98">
        <f>(3/3.236)*'New Rothbarth'!D109</f>
        <v>1453.0249699194012</v>
      </c>
      <c r="G110" s="98">
        <f t="shared" si="7"/>
        <v>1795.9388628203799</v>
      </c>
      <c r="I110" s="95">
        <v>1110</v>
      </c>
      <c r="J110" s="95">
        <v>1371</v>
      </c>
      <c r="K110" s="98">
        <f>(3/3.236)*'New Rothbarth'!E109</f>
        <v>1096.0990883619711</v>
      </c>
      <c r="L110" s="98">
        <f t="shared" si="8"/>
        <v>1354.7784732153962</v>
      </c>
      <c r="N110" s="95">
        <v>928</v>
      </c>
      <c r="O110" s="95">
        <v>1147</v>
      </c>
      <c r="P110" s="98">
        <f>(3/3.236)*'New Rothbarth'!F109</f>
        <v>873.54053836219998</v>
      </c>
      <c r="Q110" s="98">
        <f t="shared" si="9"/>
        <v>1079.6961054156791</v>
      </c>
      <c r="S110" s="95">
        <v>805</v>
      </c>
      <c r="T110" s="95">
        <v>995</v>
      </c>
      <c r="U110" s="98">
        <f>(3/3.236)*'New Rothbarth'!G109</f>
        <v>731.80858601293289</v>
      </c>
      <c r="V110" s="98">
        <f t="shared" si="10"/>
        <v>904.51541231198507</v>
      </c>
      <c r="X110" s="98">
        <v>703</v>
      </c>
      <c r="Y110" s="98">
        <v>869</v>
      </c>
      <c r="Z110" s="98">
        <f>(3/3.236)*'New Rothbarth'!H109</f>
        <v>643.99155569138111</v>
      </c>
      <c r="AA110" s="98">
        <f t="shared" si="11"/>
        <v>795.97356283454701</v>
      </c>
    </row>
    <row r="111" spans="1:27">
      <c r="A111" s="98">
        <f t="shared" si="6"/>
        <v>135600</v>
      </c>
      <c r="B111" s="98">
        <v>11300</v>
      </c>
      <c r="D111" s="95">
        <v>1431</v>
      </c>
      <c r="E111" s="95">
        <v>1769</v>
      </c>
      <c r="F111" s="98">
        <f>(3/3.236)*'New Rothbarth'!D110</f>
        <v>1457.3652232351335</v>
      </c>
      <c r="G111" s="98">
        <f t="shared" si="7"/>
        <v>1801.303415918625</v>
      </c>
      <c r="I111" s="95">
        <v>1117</v>
      </c>
      <c r="J111" s="95">
        <v>1380</v>
      </c>
      <c r="K111" s="98">
        <f>(3/3.236)*'New Rothbarth'!E110</f>
        <v>1099.4657690466927</v>
      </c>
      <c r="L111" s="98">
        <f t="shared" si="8"/>
        <v>1358.9396905417123</v>
      </c>
      <c r="N111" s="95">
        <v>934</v>
      </c>
      <c r="O111" s="95">
        <v>1155</v>
      </c>
      <c r="P111" s="98">
        <f>(3/3.236)*'New Rothbarth'!F110</f>
        <v>876.29064510319688</v>
      </c>
      <c r="Q111" s="98">
        <f t="shared" si="9"/>
        <v>1083.0952373475513</v>
      </c>
      <c r="S111" s="95">
        <v>811</v>
      </c>
      <c r="T111" s="95">
        <v>1002</v>
      </c>
      <c r="U111" s="98">
        <f>(3/3.236)*'New Rothbarth'!G110</f>
        <v>734.11248793520315</v>
      </c>
      <c r="V111" s="98">
        <f t="shared" si="10"/>
        <v>907.36303508791104</v>
      </c>
      <c r="X111" s="98">
        <v>708</v>
      </c>
      <c r="Y111" s="98">
        <v>876</v>
      </c>
      <c r="Z111" s="98">
        <f>(3/3.236)*'New Rothbarth'!H110</f>
        <v>646.01898938297882</v>
      </c>
      <c r="AA111" s="98">
        <f t="shared" si="11"/>
        <v>798.47947087736179</v>
      </c>
    </row>
    <row r="112" spans="1:27">
      <c r="A112" s="98">
        <f t="shared" si="6"/>
        <v>136800</v>
      </c>
      <c r="B112" s="98">
        <v>11400</v>
      </c>
      <c r="D112" s="95">
        <v>1440</v>
      </c>
      <c r="E112" s="95">
        <v>1780</v>
      </c>
      <c r="F112" s="98">
        <f>(3/3.236)*'New Rothbarth'!D111</f>
        <v>1461.705476550866</v>
      </c>
      <c r="G112" s="98">
        <f t="shared" si="7"/>
        <v>1806.6679690168703</v>
      </c>
      <c r="I112" s="95">
        <v>1124</v>
      </c>
      <c r="J112" s="95">
        <v>1389</v>
      </c>
      <c r="K112" s="98">
        <f>(3/3.236)*'New Rothbarth'!E111</f>
        <v>1102.8324497314143</v>
      </c>
      <c r="L112" s="98">
        <f t="shared" si="8"/>
        <v>1363.1009078680281</v>
      </c>
      <c r="N112" s="95">
        <v>940</v>
      </c>
      <c r="O112" s="95">
        <v>1162</v>
      </c>
      <c r="P112" s="98">
        <f>(3/3.236)*'New Rothbarth'!F111</f>
        <v>879.04075184419389</v>
      </c>
      <c r="Q112" s="98">
        <f t="shared" si="9"/>
        <v>1086.4943692794236</v>
      </c>
      <c r="S112" s="95">
        <v>817</v>
      </c>
      <c r="T112" s="95">
        <v>1009</v>
      </c>
      <c r="U112" s="98">
        <f>(3/3.236)*'New Rothbarth'!G111</f>
        <v>736.4163898574734</v>
      </c>
      <c r="V112" s="98">
        <f t="shared" si="10"/>
        <v>910.21065786383713</v>
      </c>
      <c r="X112" s="98">
        <v>714</v>
      </c>
      <c r="Y112" s="98">
        <v>882</v>
      </c>
      <c r="Z112" s="98">
        <f>(3/3.236)*'New Rothbarth'!H111</f>
        <v>648.04642307457675</v>
      </c>
      <c r="AA112" s="98">
        <f t="shared" si="11"/>
        <v>800.9853789201768</v>
      </c>
    </row>
    <row r="113" spans="1:27">
      <c r="A113" s="98">
        <f t="shared" si="6"/>
        <v>138000</v>
      </c>
      <c r="B113" s="98">
        <v>11500</v>
      </c>
      <c r="D113" s="95">
        <v>1449</v>
      </c>
      <c r="E113" s="95">
        <v>1791</v>
      </c>
      <c r="F113" s="98">
        <f>(3/3.236)*'New Rothbarth'!D112</f>
        <v>1466.0457298665981</v>
      </c>
      <c r="G113" s="98">
        <f t="shared" si="7"/>
        <v>1812.0325221151152</v>
      </c>
      <c r="I113" s="95">
        <v>1131</v>
      </c>
      <c r="J113" s="95">
        <v>1398</v>
      </c>
      <c r="K113" s="98">
        <f>(3/3.236)*'New Rothbarth'!E112</f>
        <v>1106.1991304161359</v>
      </c>
      <c r="L113" s="98">
        <f t="shared" si="8"/>
        <v>1367.262125194344</v>
      </c>
      <c r="N113" s="95">
        <v>946</v>
      </c>
      <c r="O113" s="95">
        <v>1170</v>
      </c>
      <c r="P113" s="98">
        <f>(3/3.236)*'New Rothbarth'!F112</f>
        <v>881.79085858519102</v>
      </c>
      <c r="Q113" s="98">
        <f t="shared" si="9"/>
        <v>1089.8935012112961</v>
      </c>
      <c r="S113" s="95">
        <v>822</v>
      </c>
      <c r="T113" s="95">
        <v>1017</v>
      </c>
      <c r="U113" s="98">
        <f>(3/3.236)*'New Rothbarth'!G112</f>
        <v>738.72029177974355</v>
      </c>
      <c r="V113" s="98">
        <f t="shared" si="10"/>
        <v>913.05828063976298</v>
      </c>
      <c r="X113" s="98">
        <v>719</v>
      </c>
      <c r="Y113" s="98">
        <v>888</v>
      </c>
      <c r="Z113" s="98">
        <f>(3/3.236)*'New Rothbarth'!H112</f>
        <v>650.07385676617446</v>
      </c>
      <c r="AA113" s="98">
        <f t="shared" si="11"/>
        <v>803.49128696299158</v>
      </c>
    </row>
    <row r="114" spans="1:27">
      <c r="A114" s="98">
        <f t="shared" si="6"/>
        <v>139200</v>
      </c>
      <c r="B114" s="98">
        <v>11600</v>
      </c>
      <c r="D114" s="95">
        <v>1458</v>
      </c>
      <c r="E114" s="95">
        <v>1802</v>
      </c>
      <c r="F114" s="98">
        <f>(3/3.236)*'New Rothbarth'!D113</f>
        <v>1470.3859831823304</v>
      </c>
      <c r="G114" s="98">
        <f t="shared" si="7"/>
        <v>1817.3970752133603</v>
      </c>
      <c r="I114" s="95">
        <v>1138</v>
      </c>
      <c r="J114" s="95">
        <v>1406</v>
      </c>
      <c r="K114" s="98">
        <f>(3/3.236)*'New Rothbarth'!E113</f>
        <v>1109.5658111008574</v>
      </c>
      <c r="L114" s="98">
        <f t="shared" si="8"/>
        <v>1371.4233425206598</v>
      </c>
      <c r="N114" s="95">
        <v>952</v>
      </c>
      <c r="O114" s="95">
        <v>1177</v>
      </c>
      <c r="P114" s="98">
        <f>(3/3.236)*'New Rothbarth'!F113</f>
        <v>884.54096532618792</v>
      </c>
      <c r="Q114" s="98">
        <f t="shared" si="9"/>
        <v>1093.2926331431684</v>
      </c>
      <c r="S114" s="95">
        <v>828</v>
      </c>
      <c r="T114" s="95">
        <v>1024</v>
      </c>
      <c r="U114" s="98">
        <f>(3/3.236)*'New Rothbarth'!G113</f>
        <v>741.0241937020138</v>
      </c>
      <c r="V114" s="98">
        <f t="shared" si="10"/>
        <v>915.90590341568907</v>
      </c>
      <c r="X114" s="98">
        <v>723</v>
      </c>
      <c r="Y114" s="98">
        <v>894</v>
      </c>
      <c r="Z114" s="98">
        <f>(3/3.236)*'New Rothbarth'!H113</f>
        <v>652.10129045777228</v>
      </c>
      <c r="AA114" s="98">
        <f t="shared" si="11"/>
        <v>805.99719500580647</v>
      </c>
    </row>
    <row r="115" spans="1:27">
      <c r="A115" s="98">
        <f t="shared" si="6"/>
        <v>140400</v>
      </c>
      <c r="B115" s="98">
        <v>11700</v>
      </c>
      <c r="D115" s="95">
        <v>1467</v>
      </c>
      <c r="E115" s="95">
        <v>1813</v>
      </c>
      <c r="F115" s="98">
        <f>(3/3.236)*'New Rothbarth'!D114</f>
        <v>1474.7262364980629</v>
      </c>
      <c r="G115" s="98">
        <f t="shared" si="7"/>
        <v>1822.7616283116058</v>
      </c>
      <c r="I115" s="95">
        <v>1145</v>
      </c>
      <c r="J115" s="95">
        <v>1415</v>
      </c>
      <c r="K115" s="98">
        <f>(3/3.236)*'New Rothbarth'!E114</f>
        <v>1112.932491785579</v>
      </c>
      <c r="L115" s="98">
        <f t="shared" si="8"/>
        <v>1375.5845598469757</v>
      </c>
      <c r="N115" s="95">
        <v>958</v>
      </c>
      <c r="O115" s="95">
        <v>1184</v>
      </c>
      <c r="P115" s="98">
        <f>(3/3.236)*'New Rothbarth'!F114</f>
        <v>887.29107206718493</v>
      </c>
      <c r="Q115" s="98">
        <f t="shared" si="9"/>
        <v>1096.6917650750406</v>
      </c>
      <c r="S115" s="95">
        <v>834</v>
      </c>
      <c r="T115" s="95">
        <v>1031</v>
      </c>
      <c r="U115" s="98">
        <f>(3/3.236)*'New Rothbarth'!G114</f>
        <v>743.32809562428395</v>
      </c>
      <c r="V115" s="98">
        <f t="shared" si="10"/>
        <v>918.75352619161492</v>
      </c>
      <c r="X115" s="98">
        <v>728</v>
      </c>
      <c r="Y115" s="98">
        <v>900</v>
      </c>
      <c r="Z115" s="98">
        <f>(3/3.236)*'New Rothbarth'!H114</f>
        <v>654.1287241493701</v>
      </c>
      <c r="AA115" s="98">
        <f t="shared" si="11"/>
        <v>808.50310304862148</v>
      </c>
    </row>
    <row r="116" spans="1:27">
      <c r="A116" s="98">
        <f t="shared" si="6"/>
        <v>141600</v>
      </c>
      <c r="B116" s="98">
        <v>11800</v>
      </c>
      <c r="D116" s="95">
        <v>1475</v>
      </c>
      <c r="E116" s="95">
        <v>1823</v>
      </c>
      <c r="F116" s="98">
        <f>(3/3.236)*'New Rothbarth'!D115</f>
        <v>1479.0664898137952</v>
      </c>
      <c r="G116" s="98">
        <f t="shared" si="7"/>
        <v>1828.1261814098509</v>
      </c>
      <c r="I116" s="95">
        <v>1151</v>
      </c>
      <c r="J116" s="95">
        <v>1423</v>
      </c>
      <c r="K116" s="98">
        <f>(3/3.236)*'New Rothbarth'!E115</f>
        <v>1116.2991724703008</v>
      </c>
      <c r="L116" s="98">
        <f t="shared" si="8"/>
        <v>1379.7457771732918</v>
      </c>
      <c r="N116" s="95">
        <v>964</v>
      </c>
      <c r="O116" s="95">
        <v>1191</v>
      </c>
      <c r="P116" s="98">
        <f>(3/3.236)*'New Rothbarth'!F115</f>
        <v>890.04117880818194</v>
      </c>
      <c r="Q116" s="98">
        <f t="shared" si="9"/>
        <v>1100.0908970069129</v>
      </c>
      <c r="S116" s="95">
        <v>839</v>
      </c>
      <c r="T116" s="95">
        <v>1038</v>
      </c>
      <c r="U116" s="98">
        <f>(3/3.236)*'New Rothbarth'!G115</f>
        <v>745.6319975465542</v>
      </c>
      <c r="V116" s="98">
        <f t="shared" si="10"/>
        <v>921.60114896754101</v>
      </c>
      <c r="X116" s="98">
        <v>733</v>
      </c>
      <c r="Y116" s="98">
        <v>906</v>
      </c>
      <c r="Z116" s="98">
        <f>(3/3.236)*'New Rothbarth'!H115</f>
        <v>656.15615784096792</v>
      </c>
      <c r="AA116" s="98">
        <f t="shared" si="11"/>
        <v>811.00901109143638</v>
      </c>
    </row>
    <row r="117" spans="1:27">
      <c r="A117" s="98">
        <f t="shared" si="6"/>
        <v>142800</v>
      </c>
      <c r="B117" s="98">
        <v>11900</v>
      </c>
      <c r="D117" s="95">
        <v>1484</v>
      </c>
      <c r="E117" s="95">
        <v>1834</v>
      </c>
      <c r="F117" s="98">
        <f>(3/3.236)*'New Rothbarth'!D116</f>
        <v>1483.4067431295275</v>
      </c>
      <c r="G117" s="98">
        <f t="shared" si="7"/>
        <v>1833.490734508096</v>
      </c>
      <c r="I117" s="95">
        <v>1158</v>
      </c>
      <c r="J117" s="95">
        <v>1431</v>
      </c>
      <c r="K117" s="98">
        <f>(3/3.236)*'New Rothbarth'!E116</f>
        <v>1119.6658531550224</v>
      </c>
      <c r="L117" s="98">
        <f t="shared" si="8"/>
        <v>1383.9069944996077</v>
      </c>
      <c r="N117" s="95">
        <v>970</v>
      </c>
      <c r="O117" s="95">
        <v>1199</v>
      </c>
      <c r="P117" s="98">
        <f>(3/3.236)*'New Rothbarth'!F116</f>
        <v>892.79128554917884</v>
      </c>
      <c r="Q117" s="98">
        <f t="shared" si="9"/>
        <v>1103.4900289387851</v>
      </c>
      <c r="S117" s="95">
        <v>845</v>
      </c>
      <c r="T117" s="95">
        <v>1045</v>
      </c>
      <c r="U117" s="98">
        <f>(3/3.236)*'New Rothbarth'!G116</f>
        <v>747.93589946882446</v>
      </c>
      <c r="V117" s="98">
        <f t="shared" si="10"/>
        <v>924.44877174346698</v>
      </c>
      <c r="X117" s="98">
        <v>738</v>
      </c>
      <c r="Y117" s="98">
        <v>912</v>
      </c>
      <c r="Z117" s="98">
        <f>(3/3.236)*'New Rothbarth'!H116</f>
        <v>658.18359153256574</v>
      </c>
      <c r="AA117" s="98">
        <f t="shared" si="11"/>
        <v>813.51491913425127</v>
      </c>
    </row>
    <row r="118" spans="1:27">
      <c r="A118" s="98">
        <f t="shared" si="6"/>
        <v>144000</v>
      </c>
      <c r="B118" s="98">
        <v>12000</v>
      </c>
      <c r="D118" s="95">
        <v>1492</v>
      </c>
      <c r="E118" s="95">
        <v>1844</v>
      </c>
      <c r="F118" s="98">
        <f>(3/3.236)*'New Rothbarth'!D117</f>
        <v>1487.7469964452598</v>
      </c>
      <c r="G118" s="98">
        <f t="shared" si="7"/>
        <v>1838.8552876063411</v>
      </c>
      <c r="I118" s="95">
        <v>1165</v>
      </c>
      <c r="J118" s="95">
        <v>1440</v>
      </c>
      <c r="K118" s="98">
        <f>(3/3.236)*'New Rothbarth'!E117</f>
        <v>1123.032533839744</v>
      </c>
      <c r="L118" s="98">
        <f t="shared" si="8"/>
        <v>1388.0682118259235</v>
      </c>
      <c r="N118" s="95">
        <v>975</v>
      </c>
      <c r="O118" s="95">
        <v>1206</v>
      </c>
      <c r="P118" s="98">
        <f>(3/3.236)*'New Rothbarth'!F117</f>
        <v>895.54139229017596</v>
      </c>
      <c r="Q118" s="98">
        <f t="shared" si="9"/>
        <v>1106.8891608706574</v>
      </c>
      <c r="S118" s="95">
        <v>851</v>
      </c>
      <c r="T118" s="95">
        <v>1051</v>
      </c>
      <c r="U118" s="98">
        <f>(3/3.236)*'New Rothbarth'!G117</f>
        <v>750.23980139109472</v>
      </c>
      <c r="V118" s="98">
        <f t="shared" si="10"/>
        <v>927.29639451939306</v>
      </c>
      <c r="X118" s="98">
        <v>743</v>
      </c>
      <c r="Y118" s="98">
        <v>919</v>
      </c>
      <c r="Z118" s="98">
        <f>(3/3.236)*'New Rothbarth'!H117</f>
        <v>660.21102522416356</v>
      </c>
      <c r="AA118" s="98">
        <f t="shared" si="11"/>
        <v>816.02082717706617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Updated_total</vt:lpstr>
      <vt:lpstr>New Rothbarth</vt:lpstr>
      <vt:lpstr>Comparison (average)</vt:lpstr>
      <vt:lpstr>Comparison (Age)</vt:lpstr>
      <vt:lpstr>'New Rothbarth'!Print_Area</vt:lpstr>
      <vt:lpstr>'New Rothbarth'!Print_Titles</vt:lpstr>
    </vt:vector>
  </TitlesOfParts>
  <Company>Center for Policy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Venohr</dc:creator>
  <cp:lastModifiedBy>Kildahl, Jeff (DSHS/DCS)</cp:lastModifiedBy>
  <cp:lastPrinted>2011-09-05T20:02:47Z</cp:lastPrinted>
  <dcterms:created xsi:type="dcterms:W3CDTF">2011-01-18T23:41:41Z</dcterms:created>
  <dcterms:modified xsi:type="dcterms:W3CDTF">2011-09-06T16:37:42Z</dcterms:modified>
</cp:coreProperties>
</file>